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TART HERE" sheetId="1" state="visible" r:id="rId3"/>
    <sheet name="1 Cohort" sheetId="2" state="visible" r:id="rId4"/>
    <sheet name="2 Boundary precision" sheetId="3" state="visible" r:id="rId5"/>
    <sheet name="3 One fund joins" sheetId="4" state="visible" r:id="rId6"/>
    <sheet name="4 The three biases" sheetId="5" state="visible" r:id="rId7"/>
    <sheet name="5 Reported to true" sheetId="6" state="visible" r:id="rId8"/>
    <sheet name="6 A dozen routes" sheetId="7" state="visible" r:id="rId9"/>
    <sheet name="7 Meridian restated" sheetId="8" state="visible" r:id="rId10"/>
    <sheet name="CONTROL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<sst xmlns="http://schemas.openxmlformats.org/spreadsheetml/2006/main" count="400" uniqueCount="324">
  <si>
    <t xml:space="preserve">Appendix F  -  The Cohort of Twenty-Four</t>
  </si>
  <si>
    <t xml:space="preserve">Chapter 19 measures one fund completely and says every number is shown and every number reproducible.</t>
  </si>
  <si>
    <t xml:space="preserve">Seven of its eight steps produce numbers. Step 7, the peer comparison, produces none.</t>
  </si>
  <si>
    <t xml:space="preserve">Chapter 11 gives the template with the placeholders still in it:</t>
  </si>
  <si>
    <t xml:space="preserve">     "Cohort: [provider], 2018 mid-market buyout, N funds. Cohort median IRR X%, top-quartile boundary Y%."</t>
  </si>
  <si>
    <t xml:space="preserve">N, X and Y are never filled in. Chapter 12 explains why: it says knowing the size of the peer-universe</t>
  </si>
  <si>
    <t xml:space="preserve">biases is what turns a benchmark into a usable number, and then says the size is unknowable precisely.</t>
  </si>
  <si>
    <t xml:space="preserve">This workbook fills in N, X and Y for Meridian Capital Partners IV, and sizes everything chapter 12</t>
  </si>
  <si>
    <t xml:space="preserve">declines to size. Every figure is live: change an input and the whole book of answers moves.</t>
  </si>
  <si>
    <t xml:space="preserve">The sheets:</t>
  </si>
  <si>
    <t xml:space="preserve">   1 Cohort              the 2018 mid-market buyout cohort, stated fund by fund. N, X and Y.</t>
  </si>
  <si>
    <t xml:space="preserve">   2 Boundary precision  how well a quartile boundary is known at all. The answer to "about twenty".</t>
  </si>
  <si>
    <t xml:space="preserve">   3 One fund joins      chapter 12 paragraph 605, tested exactly, under all three conventions in use.</t>
  </si>
  <si>
    <t xml:space="preserve">   4 The three biases    selection, survivorship and backfill, sized in closed form.</t>
  </si>
  <si>
    <t xml:space="preserve">   5 Reported to true    "if the reported median is 12 percent, the true median was lower." By how much.</t>
  </si>
  <si>
    <t xml:space="preserve">   6 A dozen routes      the probability that a median fund can call itself top quartile somewhere.</t>
  </si>
  <si>
    <t xml:space="preserve">   7 Meridian restated   step 7 of chapter 19, written out with the numbers in it.</t>
  </si>
  <si>
    <t xml:space="preserve">   CONTROLS              every check this workbook makes on itself.</t>
  </si>
  <si>
    <t xml:space="preserve">Yellow cells are inputs. Green cells are computed. Nothing is locked or protected.</t>
  </si>
  <si>
    <t xml:space="preserve">The fund, the cohort and the index are fictional, exactly as the book states at paragraph 906.</t>
  </si>
  <si>
    <t xml:space="preserve">They are built to be internally consistent so the arithmetic can be followed, not to describe any</t>
  </si>
  <si>
    <t xml:space="preserve">real fund, any real universe, or what any strategy returned.</t>
  </si>
  <si>
    <t xml:space="preserve">1.  The 2018 mid-market buyout cohort</t>
  </si>
  <si>
    <t xml:space="preserve">Twenty-four funds. Meridian Capital Partners IV sits among them at its chapter 19 net IRR of 11.07 percent. Everything below is computed from this list by formula.</t>
  </si>
  <si>
    <t xml:space="preserve">Rank</t>
  </si>
  <si>
    <t xml:space="preserve">Net IRR %</t>
  </si>
  <si>
    <t xml:space="preserve">Fund</t>
  </si>
  <si>
    <t xml:space="preserve">Quartile (rank cut, floor)</t>
  </si>
  <si>
    <t xml:space="preserve">Quartile (rank cut, ceiling)</t>
  </si>
  <si>
    <t xml:space="preserve">Quartile (interpolated)</t>
  </si>
  <si>
    <t xml:space="preserve">Fund 01</t>
  </si>
  <si>
    <t xml:space="preserve">Fund 02</t>
  </si>
  <si>
    <t xml:space="preserve">Fund 03</t>
  </si>
  <si>
    <t xml:space="preserve">Fund 04</t>
  </si>
  <si>
    <t xml:space="preserve">Fund 05</t>
  </si>
  <si>
    <t xml:space="preserve">Fund 06</t>
  </si>
  <si>
    <t xml:space="preserve">Fund 07</t>
  </si>
  <si>
    <t xml:space="preserve">Fund 08</t>
  </si>
  <si>
    <t xml:space="preserve">Fund 09</t>
  </si>
  <si>
    <t xml:space="preserve">Fund 10</t>
  </si>
  <si>
    <t xml:space="preserve">Meridian Capital Partners IV</t>
  </si>
  <si>
    <t xml:space="preserve">Fund 12</t>
  </si>
  <si>
    <t xml:space="preserve">Fund 13</t>
  </si>
  <si>
    <t xml:space="preserve">Fund 14</t>
  </si>
  <si>
    <t xml:space="preserve">Fund 15</t>
  </si>
  <si>
    <t xml:space="preserve">Fund 16</t>
  </si>
  <si>
    <t xml:space="preserve">Fund 17</t>
  </si>
  <si>
    <t xml:space="preserve">Fund 18</t>
  </si>
  <si>
    <t xml:space="preserve">Fund 19</t>
  </si>
  <si>
    <t xml:space="preserve">Fund 20</t>
  </si>
  <si>
    <t xml:space="preserve">Fund 21</t>
  </si>
  <si>
    <t xml:space="preserve">Fund 22</t>
  </si>
  <si>
    <t xml:space="preserve">Fund 23</t>
  </si>
  <si>
    <t xml:space="preserve">Fund 24</t>
  </si>
  <si>
    <t xml:space="preserve">The three quartile conventions in use</t>
  </si>
  <si>
    <t xml:space="preserve">The book never states which one its provider uses. On a cohort of 24 it makes no difference. Sheet 3 shows when it does.</t>
  </si>
  <si>
    <t xml:space="preserve">N  (cohort size)</t>
  </si>
  <si>
    <t xml:space="preserve">X  cohort median net IRR, %</t>
  </si>
  <si>
    <t xml:space="preserve">Y  top-quartile boundary, rank cut floor  = LARGE(range, INT(N/4))</t>
  </si>
  <si>
    <t xml:space="preserve">Y  top-quartile boundary, rank cut ceiling = LARGE(range, CEILING(N/4))</t>
  </si>
  <si>
    <t xml:space="preserve">Y  top-quartile boundary, interpolated 75th percentile</t>
  </si>
  <si>
    <t xml:space="preserve">Bottom-quartile boundary, interpolated 25th percentile</t>
  </si>
  <si>
    <t xml:space="preserve">Gap: top-quartile boundary less median (rank cut), pp</t>
  </si>
  <si>
    <t xml:space="preserve">paragraph 550 says "often a few hundred basis points"</t>
  </si>
  <si>
    <t xml:space="preserve">Cohort sample standard deviation, pp</t>
  </si>
  <si>
    <t xml:space="preserve">Where Meridian IV sits</t>
  </si>
  <si>
    <t xml:space="preserve">Meridian IV net IRR, % (chapter 19 paragraph 920)</t>
  </si>
  <si>
    <t xml:space="preserve">Rank in the cohort</t>
  </si>
  <si>
    <t xml:space="preserve">Percentile against the reported cohort</t>
  </si>
  <si>
    <t xml:space="preserve">Quartile (all three conventions agree here)</t>
  </si>
  <si>
    <t xml:space="preserve">Above the reported median by, pp</t>
  </si>
  <si>
    <t xml:space="preserve">2.  How precisely is a quartile boundary known?</t>
  </si>
  <si>
    <t xml:space="preserve">A cohort is a sample. Its boundaries are estimates, and estimates have standard errors. For a sample quantile at probability p the large-sample standard error is sigma * SQRT(p(1-p)/N) / phi(z_p), where phi is the standard normal density at z_p.</t>
  </si>
  <si>
    <t xml:space="preserve">The one parameter</t>
  </si>
  <si>
    <t xml:space="preserve">Sigma is the dispersion of net IRRs within a vintage. It is calibrated from two of the book's own numbers: paragraph 591 uses a reported median of 12 percent and paragraph 558 a top-quartile boundary of 17.6 percent. Their difference is 0.6745 sigma. Change it and every answer below moves.</t>
  </si>
  <si>
    <t xml:space="preserve">Book median, % (paragraph 591)</t>
  </si>
  <si>
    <t xml:space="preserve">Book top-quartile boundary, % (paragraph 558)</t>
  </si>
  <si>
    <t xml:space="preserve">Implied gap, pp</t>
  </si>
  <si>
    <t xml:space="preserve">z at the 75th percentile</t>
  </si>
  <si>
    <t xml:space="preserve">SIGMA, implied dispersion of net IRR, pp</t>
  </si>
  <si>
    <t xml:space="preserve">The two coefficients</t>
  </si>
  <si>
    <t xml:space="preserve">Top-quartile boundary: SE = k * SIGMA / SQRT(N),  k =</t>
  </si>
  <si>
    <t xml:space="preserve">Median:                SE = k * SIGMA / SQRT(N),  k =</t>
  </si>
  <si>
    <t xml:space="preserve">Ratio</t>
  </si>
  <si>
    <t xml:space="preserve">the boundary everyone quotes is the one measured least well</t>
  </si>
  <si>
    <t xml:space="preserve">By cohort size</t>
  </si>
  <si>
    <t xml:space="preserve">N</t>
  </si>
  <si>
    <t xml:space="preserve">SE of median, pp</t>
  </si>
  <si>
    <t xml:space="preserve">SE of top-quartile boundary, pp</t>
  </si>
  <si>
    <t xml:space="preserve">95% interval width on the boundary, pp</t>
  </si>
  <si>
    <t xml:space="preserve">Movement when one fund joins, pp</t>
  </si>
  <si>
    <t xml:space="preserve">Sampling error / one-fund movement</t>
  </si>
  <si>
    <t xml:space="preserve">95% interval / the whole second quartile</t>
  </si>
  <si>
    <t xml:space="preserve">Column E is measured by simulation, not by formula: 60,000 cohorts drawn from the same normal, one further fund added to each, mean absolute movement of the interpolated boundary. It is the only figure in this workbook that does not recompute when SIGMA changes - it scales with SIGMA.</t>
  </si>
  <si>
    <t xml:space="preserve">The frontier paragraph 597 should have named</t>
  </si>
  <si>
    <t xml:space="preserve">Width of the second quartile (median to top-quartile line), pp</t>
  </si>
  <si>
    <t xml:space="preserve">N at which the 95% interval on the boundary is narrower than that band</t>
  </si>
  <si>
    <t xml:space="preserve">Paragraph 597 says a cohort below about twenty has boundaries that move on the addition of a single fund. That is true and it is the smaller problem. At N = 20 one further fund moves the boundary by about 46 basis points, and the boundary is only known to within about 2.5 percentage points to begin with - five and a half times as much. The number in the last column is the one that matters: until it falls below 1.00, the confidence interval on the top-quartile line is wider than the entire quartile it is supposed to delimit.</t>
  </si>
  <si>
    <t xml:space="preserve">The large-sample formula against simulation</t>
  </si>
  <si>
    <t xml:space="preserve">Formula, pp</t>
  </si>
  <si>
    <t xml:space="preserve">Simulated, pp</t>
  </si>
  <si>
    <t xml:space="preserve">Formula overstates by</t>
  </si>
  <si>
    <t xml:space="preserve">The formula is asymptotic. It runs about 7 percent high at N = 12 and about 1.5 percent high at N = 80. Stated rather than hidden: at the cohort sizes that matter most it is the least accurate.</t>
  </si>
  <si>
    <t xml:space="preserve">3.  Paragraph 605, tested exactly</t>
  </si>
  <si>
    <t xml:space="preserve">"In a cohort of twelve funds, the top-quartile boundary sits between the third and fourth fund. Adding one strong fund to the cohort can move a manager from top quartile to second quartile without anything changing about their fund."  True under one of the three conventions in use, false under the other two, and the book never says which one it means.</t>
  </si>
  <si>
    <t xml:space="preserve">The twelve-fund cohort, and the fund that joins</t>
  </si>
  <si>
    <t xml:space="preserve">Net IRR %  (twelve)</t>
  </si>
  <si>
    <t xml:space="preserve">Net IRR %  (thirteen)</t>
  </si>
  <si>
    <t xml:space="preserve">The manager under test: third of twelve, net IRR %</t>
  </si>
  <si>
    <t xml:space="preserve">The fund that joins, net IRR %</t>
  </si>
  <si>
    <t xml:space="preserve">The manager's quartile, before and after, under each convention</t>
  </si>
  <si>
    <t xml:space="preserve">Convention</t>
  </si>
  <si>
    <t xml:space="preserve">Boundary, twelve funds</t>
  </si>
  <si>
    <t xml:space="preserve">Quartile, twelve</t>
  </si>
  <si>
    <t xml:space="preserve">Boundary, thirteen funds</t>
  </si>
  <si>
    <t xml:space="preserve">Quartile, thirteen</t>
  </si>
  <si>
    <t xml:space="preserve">Label moved?</t>
  </si>
  <si>
    <t xml:space="preserve">Rank cut, floor    LARGE(range, INT(N/4))</t>
  </si>
  <si>
    <t xml:space="preserve">Rank cut, ceiling  LARGE(range, CEILING(N/4))</t>
  </si>
  <si>
    <t xml:space="preserve">Interpolated       PERCENTILE(range, 0.75)</t>
  </si>
  <si>
    <t xml:space="preserve">The book's claim is right, under the floor convention. Under the other two the manager keeps the label. Nothing in chapters 11 or 12 says which convention the provider uses, and paragraph 601 lists five questions to put to a provider without listing this one.</t>
  </si>
  <si>
    <t xml:space="preserve">Why the ambiguity is invisible until it matters</t>
  </si>
  <si>
    <t xml:space="preserve">The three conventions agree on every fund in a cohort if and only if the cohort size is a multiple of four. Otherwise they always disagree, on exactly three funds when N is odd and on exactly two when N is even but not a multiple of four. The book's own examples use twelve and eighty. Both are multiples of four. Its own illustration - adding one fund - is precisely the operation that breaks that.</t>
  </si>
  <si>
    <t xml:space="preserve">N mod 4</t>
  </si>
  <si>
    <t xml:space="preserve">Funds labelled differently by the three conventions</t>
  </si>
  <si>
    <t xml:space="preserve">Share of the cohort</t>
  </si>
  <si>
    <t xml:space="preserve">And the quantity paragraph 597 was reaching for</t>
  </si>
  <si>
    <t xml:space="preserve">P(a given fund's label changes when one fund joins)</t>
  </si>
  <si>
    <t xml:space="preserve">Expected number of funds relabelled</t>
  </si>
  <si>
    <t xml:space="preserve">Mean number relabelled, across cohort sizes</t>
  </si>
  <si>
    <t xml:space="preserve">Column B is simulated: 200,000 cohorts per row, one further fund added to each, drawn from the same distribution. Cohort sizes are multiples of four so that all three conventions agree and the figure measures the addition rather than the rounding rule.</t>
  </si>
  <si>
    <t xml:space="preserve">Adding one fund to a cohort relabels about one and a half funds, and it relabels about one and a half funds whatever the cohort size. The probability that it is your fund is therefore roughly 1.4 divided by N: twelve percent in a cohort of twelve, under two percent in a cohort of eighty. That is the sentence paragraph 597 wanted, and it does not need a threshold at twenty.</t>
  </si>
  <si>
    <t xml:space="preserve">4.  Selection, survivorship and backfill, sized</t>
  </si>
  <si>
    <t xml:space="preserve">Chapter 12 names three biases, says they all push the reported median up, and says the size is unknowable precisely. It is not unknowable once the rules are written down. Each rule acts on a fund's TRUE percentile u, so the reported population is the true one weighted by a keep probability k(u), and the reported median is where the weighted mass reaches half. k(u) is piecewise linear, so the answer is exact - no simulation.</t>
  </si>
  <si>
    <t xml:space="preserve">The rules. One parameter each. Set any to zero to switch the bias off.</t>
  </si>
  <si>
    <t xml:space="preserve">Selection: average reporting rate</t>
  </si>
  <si>
    <t xml:space="preserve">Selection: reporting-rate spread, best percentile less worst</t>
  </si>
  <si>
    <t xml:space="preserve">Survivorship: funds below this true percentile may fail</t>
  </si>
  <si>
    <t xml:space="preserve">Survivorship: probability such a fund leaves the record</t>
  </si>
  <si>
    <t xml:space="preserve">Backfill: share of the universe that is historic</t>
  </si>
  <si>
    <t xml:space="preserve">Backfill: historic funds appear only above this percentile</t>
  </si>
  <si>
    <t xml:space="preserve">True median of the population, %</t>
  </si>
  <si>
    <t xml:space="preserve">SIGMA, from sheet 2, pp</t>
  </si>
  <si>
    <t xml:space="preserve">Which biases are switched on</t>
  </si>
  <si>
    <t xml:space="preserve">Selection      1 = on, 0 = off</t>
  </si>
  <si>
    <t xml:space="preserve">Survivorship   1 = on, 0 = off</t>
  </si>
  <si>
    <t xml:space="preserve">Backfill       1 = on, 0 = off</t>
  </si>
  <si>
    <t xml:space="preserve">The answer</t>
  </si>
  <si>
    <t xml:space="preserve">Total keep mass  = coverage of the universe</t>
  </si>
  <si>
    <t xml:space="preserve">U: true percentile of the reported median</t>
  </si>
  <si>
    <t xml:space="preserve">Reported median, %</t>
  </si>
  <si>
    <t xml:space="preserve">Gap: reported median less true median, pp</t>
  </si>
  <si>
    <t xml:space="preserve">Gap in basis points</t>
  </si>
  <si>
    <t xml:space="preserve">The decomposition, and whether the three really compound</t>
  </si>
  <si>
    <t xml:space="preserve">Case</t>
  </si>
  <si>
    <t xml:space="preserve">Gap, pp</t>
  </si>
  <si>
    <t xml:space="preserve">Coverage</t>
  </si>
  <si>
    <t xml:space="preserve">none</t>
  </si>
  <si>
    <t xml:space="preserve">selection only</t>
  </si>
  <si>
    <t xml:space="preserve">survivorship only</t>
  </si>
  <si>
    <t xml:space="preserve">backfill only</t>
  </si>
  <si>
    <t xml:space="preserve">all three</t>
  </si>
  <si>
    <t xml:space="preserve">Sum of the three biases taken one at a time, pp</t>
  </si>
  <si>
    <t xml:space="preserve">The three together, pp</t>
  </si>
  <si>
    <t xml:space="preserve">Together as a share of the sum</t>
  </si>
  <si>
    <t xml:space="preserve">Paragraph 589 says the three biases compound. They do not: the three together produce about three quarters of what they produce added up separately. They are competing for the same funds. Every one of them works by removing weak funds from the record, and a fund already removed by survivorship cannot be removed again by backfill. The direction of paragraph 589 is right and the word is too strong - and the error is in the conservative direction, which is the one that matters least.</t>
  </si>
  <si>
    <t xml:space="preserve">Live grid: u from 0 to 1 in 2000 steps. K = keep probability. L = running sum.</t>
  </si>
  <si>
    <t xml:space="preserve">u</t>
  </si>
  <si>
    <t xml:space="preserve">k(u)</t>
  </si>
  <si>
    <t xml:space="preserve">cumulative</t>
  </si>
  <si>
    <t xml:space="preserve">5.  "The true median across all funds raised was lower." By how much.</t>
  </si>
  <si>
    <t xml:space="preserve">Paragraph 591: "If the reported median in a vintage is 12 percent, the true median across all funds raised was lower. A fund at 12 percent is therefore doing better than average, not merely matching it." The book stops there. The gap does not depend on the level, only on the rules, so it can be stated once and applied to any reported median.</t>
  </si>
  <si>
    <t xml:space="preserve">Reported median, % (the number the provider prints)</t>
  </si>
  <si>
    <t xml:space="preserve">Parameter set</t>
  </si>
  <si>
    <t xml:space="preserve">True median, %</t>
  </si>
  <si>
    <t xml:space="preserve">Coverage of the universe</t>
  </si>
  <si>
    <t xml:space="preserve">A fund at the reported median is at this true percentile</t>
  </si>
  <si>
    <t xml:space="preserve">Buyout, base case</t>
  </si>
  <si>
    <t xml:space="preserve">Venture, biases at their most severe</t>
  </si>
  <si>
    <t xml:space="preserve">Conservative, investor-sourced universe</t>
  </si>
  <si>
    <t xml:space="preserve">Range of the gap across the three, pp</t>
  </si>
  <si>
    <t xml:space="preserve">Chapter 12 says the magnitude is "unknowable precisely" and "generally believed to be material". Both are true and neither is the end of the sentence. Written out, the answer is between about 180 and 560 basis points, and which end of that you are at is decided by three things a provider will tell you: whether the data is investor-sourced, how high the failure rate is in the strategy, and how much of the universe was backfilled. Paragraph 596 already asks for two of the three.</t>
  </si>
  <si>
    <t xml:space="preserve">And the answer to the question paragraph 591 actually raises: a fund reporting exactly the reported median is not at the 50th percentile of the funds that existed. It is at the 68th in a buyout universe and the 75th in a venture one. "Better than average, not merely matching it" is right, and the amount is a quarter of the distribution.</t>
  </si>
  <si>
    <t xml:space="preserve">6.  How many median funds can call themselves top quartile?</t>
  </si>
  <si>
    <t xml:space="preserve">Paragraph 551: "With three metrics, two or three plausible universes and two vintage definitions, a fund has a dozen or more legitimate ways of being ranked. The probability that none of them is top quartile is lower than it should be." The book gives the count and not the probability. The probability is computable, and it turns on one quantity the book never names: how much the routes agree with each other.</t>
  </si>
  <si>
    <t xml:space="preserve">Model: route j ranks the fund at latent standing Z(j) = SQRT(rho) * y + SQRT(1-rho) * e(j), where y is the fund's true standing and e(j) is what that particular metric, universe and vintage definition adds. Route j calls the fund top quartile when Z(j) exceeds 0.6745. Then P(no route does) = NORMSDIST((0.6745 - SQRT(rho)*y) / SQRT(1-rho)) ^ k.</t>
  </si>
  <si>
    <t xml:space="preserve">k, the number of ranking routes (paragraph 551 says a dozen or more)</t>
  </si>
  <si>
    <t xml:space="preserve">The fund's true percentile</t>
  </si>
  <si>
    <t xml:space="preserve">y, the fund's true standing</t>
  </si>
  <si>
    <t xml:space="preserve">Correlation between ranking routes</t>
  </si>
  <si>
    <t xml:space="preserve">k = 1</t>
  </si>
  <si>
    <t xml:space="preserve">k = 2</t>
  </si>
  <si>
    <t xml:space="preserve">k = 3</t>
  </si>
  <si>
    <t xml:space="preserve">k = 6</t>
  </si>
  <si>
    <t xml:space="preserve">k = 12</t>
  </si>
  <si>
    <t xml:space="preserve">k = 24</t>
  </si>
  <si>
    <t xml:space="preserve">Correlation at which exactly half of median funds can claim it, k = 12</t>
  </si>
  <si>
    <t xml:space="preserve">So long as the ranking routes agree with each other less than about 82 percent of the time, more than half of all median funds can honestly describe themselves as top quartile somewhere. And chapter 11 has already supplied the premise: paragraph 540 says ranking by internal rate of return, by TVPI and by DPI gives three orderings, the third "usually quite different". That is a statement that the correlation is low. The book states the premise in one chapter and the conclusion in the next and never joins them.</t>
  </si>
  <si>
    <t xml:space="preserve">The correlation is not a mystery either. It is the rank correlation between two of a provider's own ranking columns, and any provider's report contains enough columns to compute it. It belongs on the list at paragraph 596 as a seventh question: on how many of your ranking bases is this fund top quartile, and on how many is it not.</t>
  </si>
  <si>
    <t xml:space="preserve">7.  Step 7 of chapter 19, with the numbers in it</t>
  </si>
  <si>
    <t xml:space="preserve">Paragraph 947 says a second-quartile ranking against a biased universe is better than it sounds. This is how much better.</t>
  </si>
  <si>
    <t xml:space="preserve">Meridian IV net IRR, %</t>
  </si>
  <si>
    <t xml:space="preserve">N,  cohort size</t>
  </si>
  <si>
    <t xml:space="preserve">X,  reported cohort median net IRR, %</t>
  </si>
  <si>
    <t xml:space="preserve">Y,  reported top-quartile boundary, %</t>
  </si>
  <si>
    <t xml:space="preserve">Quartile as reported</t>
  </si>
  <si>
    <t xml:space="preserve">The same fund against the funds that actually existed</t>
  </si>
  <si>
    <t xml:space="preserve">Bias gap at these rules, pp (sheet 4)</t>
  </si>
  <si>
    <t xml:space="preserve">True median of the 2018 population, %</t>
  </si>
  <si>
    <t xml:space="preserve">Meridian above the reported median by, pp</t>
  </si>
  <si>
    <t xml:space="preserve">Meridian above the true median by, pp</t>
  </si>
  <si>
    <t xml:space="preserve">SIGMA, pp</t>
  </si>
  <si>
    <t xml:space="preserve">Percentile against the population</t>
  </si>
  <si>
    <t xml:space="preserve">The label moves by, percentile points</t>
  </si>
  <si>
    <t xml:space="preserve">True top-quartile line, %</t>
  </si>
  <si>
    <t xml:space="preserve">Meridian short of the true top-quartile line by, pp</t>
  </si>
  <si>
    <t xml:space="preserve">Step 7, written out</t>
  </si>
  <si>
    <t xml:space="preserve">Benchmarked against the provider's 2018 mid-market buyout universe, net of fees and carried interest,</t>
  </si>
  <si>
    <t xml:space="preserve">vintage defined by first closing, as of the measurement date. Cohort: 24 funds. Cohort median net IRR</t>
  </si>
  <si>
    <t xml:space="preserve">10.40 percent; top-quartile boundary 14.02 percent. Meridian IV ranks 11th of 24 - second quartile,</t>
  </si>
  <si>
    <t xml:space="preserve">67 basis points above the reported median.</t>
  </si>
  <si>
    <t xml:space="preserve">The universe is subject to selection, survivorship and backfill biases. On the rules set out on sheet 4,</t>
  </si>
  <si>
    <t xml:space="preserve">they raise the reported median of a buyout universe by about 380 basis points, so the median of the funds</t>
  </si>
  <si>
    <t xml:space="preserve">that actually existed in this vintage was nearer 6.6 percent. Against that population Meridian IV is 450</t>
  </si>
  <si>
    <t xml:space="preserve">basis points above the median rather than 67, and sits at roughly the 70th percentile rather than the 56th.</t>
  </si>
  <si>
    <t xml:space="preserve">It remains short of the true top-quartile line, by about 110 basis points.</t>
  </si>
  <si>
    <t xml:space="preserve">The boundary itself is known to within about 2.3 percentage points at this cohort size, so the 14.02 figure</t>
  </si>
  <si>
    <t xml:space="preserve">should be read as a range from roughly 9.5 to 18.5 at 95 percent confidence. On a cohort of 24, "second</t>
  </si>
  <si>
    <t xml:space="preserve">quartile" and "top quartile" are not distinguishable at any standard of confidence, and the ranking should</t>
  </si>
  <si>
    <t xml:space="preserve">be reported as indicative. The public market equivalent - Kaplan-Schoar 1.24, Direct Alpha 3.80 percent a</t>
  </si>
  <si>
    <t xml:space="preserve">year - is the primary benchmark and does not depend on any of this.</t>
  </si>
  <si>
    <t xml:space="preserve">That is fourteen lines where the book has three, and it is the only version of step 7 that meets the standard chapter 19 sets for itself at paragraph 905: every number shown, and every number reproducible.</t>
  </si>
  <si>
    <t xml:space="preserve">CONTROLS  -  every check this workbook makes on itself</t>
  </si>
  <si>
    <t xml:space="preserve">Each row recomputes a figure by formula and compares it to the value the model produced independently in Python. Column F must read PASS on every row. If you change an input, the controls that depend on it will fail - that is the point: they tell you what your change moved.</t>
  </si>
  <si>
    <t xml:space="preserve">Sheet</t>
  </si>
  <si>
    <t xml:space="preserve">What is checked</t>
  </si>
  <si>
    <t xml:space="preserve">Computed</t>
  </si>
  <si>
    <t xml:space="preserve">Expected</t>
  </si>
  <si>
    <t xml:space="preserve">Tolerance</t>
  </si>
  <si>
    <t xml:space="preserve">Verdict</t>
  </si>
  <si>
    <t xml:space="preserve">1 Cohort</t>
  </si>
  <si>
    <t xml:space="preserve">N = 24</t>
  </si>
  <si>
    <t xml:space="preserve">cohort median X</t>
  </si>
  <si>
    <t xml:space="preserve">boundary Y, rank cut floor</t>
  </si>
  <si>
    <t xml:space="preserve">boundary Y, rank cut ceiling</t>
  </si>
  <si>
    <t xml:space="preserve">boundary Y, interpolated</t>
  </si>
  <si>
    <t xml:space="preserve">floor and ceiling agree when N is a multiple of four</t>
  </si>
  <si>
    <t xml:space="preserve">Meridian rank</t>
  </si>
  <si>
    <t xml:space="preserve">Meridian is second quartile (paragraph 947)</t>
  </si>
  <si>
    <t xml:space="preserve">Meridian percentile against reported cohort</t>
  </si>
  <si>
    <t xml:space="preserve">median-to-boundary gap is a few hundred bp</t>
  </si>
  <si>
    <t xml:space="preserve">cohort sample sd</t>
  </si>
  <si>
    <t xml:space="preserve">above reported median, pp</t>
  </si>
  <si>
    <t xml:space="preserve">2 Boundary precision</t>
  </si>
  <si>
    <t xml:space="preserve">formula within 8% of simulation at N=12</t>
  </si>
  <si>
    <t xml:space="preserve">formula within 8% of simulation at N=24</t>
  </si>
  <si>
    <t xml:space="preserve">formula within 8% of simulation at N=80</t>
  </si>
  <si>
    <t xml:space="preserve">SIGMA implied by the book's own two numbers</t>
  </si>
  <si>
    <t xml:space="preserve">top-quartile coefficient</t>
  </si>
  <si>
    <t xml:space="preserve">median coefficient</t>
  </si>
  <si>
    <t xml:space="preserve">boundary is measured 8.7% worse than the median</t>
  </si>
  <si>
    <t xml:space="preserve">SE of boundary at N=24</t>
  </si>
  <si>
    <t xml:space="preserve">SE of boundary at N=20 exceeds one-fund movement fivefold</t>
  </si>
  <si>
    <t xml:space="preserve">second-quartile band</t>
  </si>
  <si>
    <t xml:space="preserve">frontier N</t>
  </si>
  <si>
    <t xml:space="preserve">the frontier is about three times paragraph 597's twenty</t>
  </si>
  <si>
    <t xml:space="preserve">3 One fund joins</t>
  </si>
  <si>
    <t xml:space="preserve">boundary before, floor</t>
  </si>
  <si>
    <t xml:space="preserve">boundary after, floor</t>
  </si>
  <si>
    <t xml:space="preserve">quartile after, floor</t>
  </si>
  <si>
    <t xml:space="preserve">boundary before, ceil</t>
  </si>
  <si>
    <t xml:space="preserve">boundary after, ceil</t>
  </si>
  <si>
    <t xml:space="preserve">quartile after, ceil</t>
  </si>
  <si>
    <t xml:space="preserve">boundary before, interp</t>
  </si>
  <si>
    <t xml:space="preserve">boundary after, interp</t>
  </si>
  <si>
    <t xml:space="preserve">quartile after, interp</t>
  </si>
  <si>
    <t xml:space="preserve">the book's claim holds under floor only</t>
  </si>
  <si>
    <t xml:space="preserve">relabelled count at N=9</t>
  </si>
  <si>
    <t xml:space="preserve">relabelled count at N=12</t>
  </si>
  <si>
    <t xml:space="preserve">relabelled count at N=13</t>
  </si>
  <si>
    <t xml:space="preserve">relabelled count at N=20</t>
  </si>
  <si>
    <t xml:space="preserve">relabelled count at N=21</t>
  </si>
  <si>
    <t xml:space="preserve">relabelled count at N=24</t>
  </si>
  <si>
    <t xml:space="preserve">relabelled count at N=25</t>
  </si>
  <si>
    <t xml:space="preserve">relabelled count at N=30</t>
  </si>
  <si>
    <t xml:space="preserve">relabelled count at N=50</t>
  </si>
  <si>
    <t xml:space="preserve">relabelled count at N=80</t>
  </si>
  <si>
    <t xml:space="preserve">relabelled count at N=150</t>
  </si>
  <si>
    <t xml:space="preserve">relabelled count at N=301</t>
  </si>
  <si>
    <t xml:space="preserve">about 1.4 funds relabelled per addition, whatever N</t>
  </si>
  <si>
    <t xml:space="preserve">4 The three biases</t>
  </si>
  <si>
    <t xml:space="preserve">coverage of the universe</t>
  </si>
  <si>
    <t xml:space="preserve">U, percentile of the reported median</t>
  </si>
  <si>
    <t xml:space="preserve">reported median under all three</t>
  </si>
  <si>
    <t xml:space="preserve">the gap, pp</t>
  </si>
  <si>
    <t xml:space="preserve">sum of the singles</t>
  </si>
  <si>
    <t xml:space="preserve">the three together</t>
  </si>
  <si>
    <t xml:space="preserve">they are sub-additive, not compounding</t>
  </si>
  <si>
    <t xml:space="preserve">sub-additivity is real, under 0.85</t>
  </si>
  <si>
    <t xml:space="preserve">5 Reported to true</t>
  </si>
  <si>
    <t xml:space="preserve">true median, Buyout</t>
  </si>
  <si>
    <t xml:space="preserve">coverage, Buyout</t>
  </si>
  <si>
    <t xml:space="preserve">true median, Venture</t>
  </si>
  <si>
    <t xml:space="preserve">coverage, Venture</t>
  </si>
  <si>
    <t xml:space="preserve">true median, Conservative</t>
  </si>
  <si>
    <t xml:space="preserve">coverage, Conservative</t>
  </si>
  <si>
    <t xml:space="preserve">6 A dozen routes</t>
  </si>
  <si>
    <t xml:space="preserve">share claiming top quartile, k=12, rho=0.00</t>
  </si>
  <si>
    <t xml:space="preserve">share claiming top quartile, k=12, rho=0.30</t>
  </si>
  <si>
    <t xml:space="preserve">share claiming top quartile, k=12, rho=0.50</t>
  </si>
  <si>
    <t xml:space="preserve">share claiming top quartile, k=12, rho=0.70</t>
  </si>
  <si>
    <t xml:space="preserve">share claiming top quartile, k=12, rho=0.80</t>
  </si>
  <si>
    <t xml:space="preserve">share claiming top quartile, k=12, rho=0.90</t>
  </si>
  <si>
    <t xml:space="preserve">share claiming top quartile, k=12, rho=0.95</t>
  </si>
  <si>
    <t xml:space="preserve">the correlation threshold</t>
  </si>
  <si>
    <t xml:space="preserve">7 Meridian restated</t>
  </si>
  <si>
    <t xml:space="preserve">true median of the 2018 population</t>
  </si>
  <si>
    <t xml:space="preserve">Meridian above the true median</t>
  </si>
  <si>
    <t xml:space="preserve">Meridian percentile against the population</t>
  </si>
  <si>
    <t xml:space="preserve">the label moves by more than ten percentile points</t>
  </si>
  <si>
    <t xml:space="preserve">and still falls short of the true top-quartile line</t>
  </si>
  <si>
    <t xml:space="preserve">Controls</t>
  </si>
  <si>
    <t xml:space="preserve">PASS</t>
  </si>
  <si>
    <t xml:space="preserve">FAIL</t>
  </si>
</sst>
</file>

<file path=xl/styles.xml><?xml version="1.0" encoding="utf-8"?>
<styleSheet xmlns="http://schemas.openxmlformats.org/spreadsheetml/2006/main">
  <numFmts count="11">
    <numFmt numFmtId="164" formatCode="General"/>
    <numFmt numFmtId="165" formatCode="0.00"/>
    <numFmt numFmtId="166" formatCode="0"/>
    <numFmt numFmtId="167" formatCode="0.0000"/>
    <numFmt numFmtId="168" formatCode="0.0%"/>
    <numFmt numFmtId="169" formatCode="0.000000"/>
    <numFmt numFmtId="170" formatCode="0.000"/>
    <numFmt numFmtId="171" formatCode="0.0"/>
    <numFmt numFmtId="172" formatCode="0.00%"/>
    <numFmt numFmtId="173" formatCode="0.00000"/>
    <numFmt numFmtId="174" formatCode="General"/>
  </numFmts>
  <fonts count="8">
    <font>
      <sz val="11"/>
      <color theme="1"/>
      <name val="Calibri"/>
      <family val="2"/>
      <charset val="1"/>
    </font>
    <font>
      <sz val="10"/>
      <name val="Arial"/>
      <family val="0"/>
    </font>
    <font>
      <sz val="10"/>
      <name val="Arial"/>
      <family val="0"/>
    </font>
    <font>
      <sz val="10"/>
      <name val="Arial"/>
      <family val="0"/>
    </font>
    <font>
      <b val="true"/>
      <sz val="14"/>
      <color rgb="FFFFFFFF"/>
      <name val="Cambria"/>
      <family val="0"/>
      <charset val="1"/>
    </font>
    <font>
      <i val="true"/>
      <sz val="9"/>
      <color rgb="FF595959"/>
      <name val="Cambria"/>
      <family val="0"/>
      <charset val="1"/>
    </font>
    <font>
      <b val="true"/>
      <sz val="11"/>
      <name val="Cambria"/>
      <family val="0"/>
      <charset val="1"/>
    </font>
    <font>
      <b val="true"/>
      <sz val="11"/>
      <color rgb="FF1F3864"/>
      <name val="Cambria"/>
      <family val="0"/>
      <charset val="1"/>
    </font>
  </fonts>
  <fills count="7">
    <fill>
      <patternFill patternType="none"/>
    </fill>
    <fill>
      <patternFill patternType="gray125"/>
    </fill>
    <fill>
      <patternFill patternType="solid">
        <fgColor rgb="FF1F3864"/>
        <bgColor rgb="FF333333"/>
      </patternFill>
    </fill>
    <fill>
      <patternFill patternType="solid">
        <fgColor rgb="FFF2F2F2"/>
        <bgColor rgb="FFE2EFDA"/>
      </patternFill>
    </fill>
    <fill>
      <patternFill patternType="solid">
        <fgColor rgb="FFFFF2CC"/>
        <bgColor rgb="FFFCE4D6"/>
      </patternFill>
    </fill>
    <fill>
      <patternFill patternType="solid">
        <fgColor rgb="FFE2EFDA"/>
        <bgColor rgb="FFF2F2F2"/>
      </patternFill>
    </fill>
    <fill>
      <patternFill patternType="solid">
        <fgColor rgb="FFFCE4D6"/>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bottom"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0" fillId="5" borderId="1" xfId="0" applyFont="false" applyBorder="true" applyAlignment="false" applyProtection="false">
      <alignment horizontal="general" vertical="bottom" textRotation="0" wrapText="false" indent="0" shrinkToFit="false"/>
      <protection locked="true" hidden="false"/>
    </xf>
    <xf numFmtId="165" fontId="0" fillId="5" borderId="1" xfId="0" applyFont="false" applyBorder="true" applyAlignment="false" applyProtection="false">
      <alignment horizontal="general" vertical="bottom" textRotation="0" wrapText="false" indent="0" shrinkToFit="false"/>
      <protection locked="true" hidden="false"/>
    </xf>
    <xf numFmtId="167" fontId="0" fillId="5" borderId="1"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8" fontId="0" fillId="5" borderId="1" xfId="0" applyFont="false" applyBorder="true" applyAlignment="false" applyProtection="false">
      <alignment horizontal="general" vertical="bottom" textRotation="0" wrapText="false" indent="0" shrinkToFit="false"/>
      <protection locked="true" hidden="false"/>
    </xf>
    <xf numFmtId="169" fontId="0" fillId="5" borderId="1" xfId="0" applyFont="false" applyBorder="true" applyAlignment="false" applyProtection="false">
      <alignment horizontal="general" vertical="bottom" textRotation="0" wrapText="false" indent="0" shrinkToFit="false"/>
      <protection locked="true" hidden="false"/>
    </xf>
    <xf numFmtId="170" fontId="0" fillId="0" borderId="1" xfId="0" applyFont="false" applyBorder="true" applyAlignment="false" applyProtection="false">
      <alignment horizontal="general" vertical="bottom" textRotation="0" wrapText="false" indent="0" shrinkToFit="false"/>
      <protection locked="true" hidden="false"/>
    </xf>
    <xf numFmtId="170" fontId="0" fillId="4" borderId="1" xfId="0" applyFont="false" applyBorder="true" applyAlignment="false" applyProtection="false">
      <alignment horizontal="general" vertical="bottom" textRotation="0" wrapText="false" indent="0" shrinkToFit="false"/>
      <protection locked="true" hidden="false"/>
    </xf>
    <xf numFmtId="171"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71" fontId="0" fillId="5"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65" fontId="6" fillId="6"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72" fontId="0" fillId="4" borderId="1" xfId="0" applyFont="false" applyBorder="true" applyAlignment="false" applyProtection="false">
      <alignment horizontal="general" vertical="bottom" textRotation="0" wrapText="false" indent="0" shrinkToFit="false"/>
      <protection locked="true" hidden="false"/>
    </xf>
    <xf numFmtId="170" fontId="0" fillId="5" borderId="1" xfId="0" applyFont="fals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73" fontId="0" fillId="5"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D6"/>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0"/>
  </cols>
  <sheetData>
    <row r="1" customFormat="false" ht="21.75" hidden="false" customHeight="true" outlineLevel="0" collapsed="false">
      <c r="A1" s="1" t="s">
        <v>0</v>
      </c>
      <c r="B1" s="2"/>
      <c r="C1" s="2"/>
      <c r="D1" s="2"/>
      <c r="E1" s="2"/>
      <c r="F1" s="2"/>
      <c r="G1" s="2"/>
      <c r="H1" s="2"/>
    </row>
    <row r="3" customFormat="false" ht="15" hidden="false" customHeight="false" outlineLevel="0" collapsed="false">
      <c r="A3" s="0" t="s">
        <v>1</v>
      </c>
    </row>
    <row r="4" customFormat="false" ht="15" hidden="false" customHeight="false" outlineLevel="0" collapsed="false">
      <c r="A4" s="0" t="s">
        <v>2</v>
      </c>
    </row>
    <row r="6" customFormat="false" ht="15" hidden="false" customHeight="false" outlineLevel="0" collapsed="false">
      <c r="A6" s="0" t="s">
        <v>3</v>
      </c>
    </row>
    <row r="7" customFormat="false" ht="15" hidden="false" customHeight="false" outlineLevel="0" collapsed="false">
      <c r="A7" s="0" t="s">
        <v>4</v>
      </c>
    </row>
    <row r="8" customFormat="false" ht="15" hidden="false" customHeight="false" outlineLevel="0" collapsed="false">
      <c r="A8" s="0" t="s">
        <v>5</v>
      </c>
    </row>
    <row r="9" customFormat="false" ht="15" hidden="false" customHeight="false" outlineLevel="0" collapsed="false">
      <c r="A9" s="0" t="s">
        <v>6</v>
      </c>
    </row>
    <row r="11" customFormat="false" ht="15" hidden="false" customHeight="false" outlineLevel="0" collapsed="false">
      <c r="A11" s="0" t="s">
        <v>7</v>
      </c>
    </row>
    <row r="12" customFormat="false" ht="15" hidden="false" customHeight="false" outlineLevel="0" collapsed="false">
      <c r="A12" s="0" t="s">
        <v>8</v>
      </c>
    </row>
    <row r="14" customFormat="false" ht="15" hidden="false" customHeight="false" outlineLevel="0" collapsed="false">
      <c r="A14" s="0" t="s">
        <v>9</v>
      </c>
    </row>
    <row r="15" customFormat="false" ht="15" hidden="false" customHeight="false" outlineLevel="0" collapsed="false">
      <c r="A15" s="0" t="s">
        <v>10</v>
      </c>
    </row>
    <row r="16" customFormat="false" ht="15" hidden="false" customHeight="false" outlineLevel="0" collapsed="false">
      <c r="A16" s="0" t="s">
        <v>11</v>
      </c>
    </row>
    <row r="17" customFormat="false" ht="15" hidden="false" customHeight="false" outlineLevel="0" collapsed="false">
      <c r="A17" s="0" t="s">
        <v>12</v>
      </c>
    </row>
    <row r="18" customFormat="false" ht="15" hidden="false" customHeight="false" outlineLevel="0" collapsed="false">
      <c r="A18" s="0" t="s">
        <v>13</v>
      </c>
    </row>
    <row r="19" customFormat="false" ht="15" hidden="false" customHeight="false" outlineLevel="0" collapsed="false">
      <c r="A19" s="0" t="s">
        <v>14</v>
      </c>
    </row>
    <row r="20" customFormat="false" ht="15" hidden="false" customHeight="false" outlineLevel="0" collapsed="false">
      <c r="A20" s="0" t="s">
        <v>15</v>
      </c>
    </row>
    <row r="21" customFormat="false" ht="15" hidden="false" customHeight="false" outlineLevel="0" collapsed="false">
      <c r="A21" s="0" t="s">
        <v>16</v>
      </c>
    </row>
    <row r="22" customFormat="false" ht="15" hidden="false" customHeight="false" outlineLevel="0" collapsed="false">
      <c r="A22" s="0" t="s">
        <v>17</v>
      </c>
    </row>
    <row r="24" customFormat="false" ht="15" hidden="false" customHeight="false" outlineLevel="0" collapsed="false">
      <c r="A24" s="0" t="s">
        <v>18</v>
      </c>
    </row>
    <row r="26" customFormat="false" ht="15" hidden="false" customHeight="false" outlineLevel="0" collapsed="false">
      <c r="A26" s="0" t="s">
        <v>19</v>
      </c>
    </row>
    <row r="27" customFormat="false" ht="15" hidden="false" customHeight="false" outlineLevel="0" collapsed="false">
      <c r="A27" s="0" t="s">
        <v>20</v>
      </c>
    </row>
    <row r="28" customFormat="false" ht="15" hidden="false" customHeight="false" outlineLevel="0" collapsed="false">
      <c r="A28" s="0"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8" min="2" style="0" width="13"/>
  </cols>
  <sheetData>
    <row r="1" customFormat="false" ht="21.75" hidden="false" customHeight="true" outlineLevel="0" collapsed="false">
      <c r="A1" s="1" t="s">
        <v>22</v>
      </c>
      <c r="B1" s="2"/>
      <c r="C1" s="2"/>
      <c r="D1" s="2"/>
      <c r="E1" s="2"/>
      <c r="F1" s="2"/>
      <c r="G1" s="2"/>
      <c r="H1" s="2"/>
    </row>
    <row r="3" customFormat="false" ht="25.5" hidden="false" customHeight="true" outlineLevel="0" collapsed="false">
      <c r="A3" s="3" t="s">
        <v>23</v>
      </c>
      <c r="B3" s="3"/>
      <c r="C3" s="3"/>
      <c r="D3" s="3"/>
      <c r="E3" s="3"/>
      <c r="F3" s="3"/>
      <c r="G3" s="3"/>
      <c r="H3" s="3"/>
    </row>
    <row r="5" customFormat="false" ht="30" hidden="false" customHeight="true" outlineLevel="0" collapsed="false">
      <c r="A5" s="4" t="s">
        <v>24</v>
      </c>
      <c r="B5" s="4" t="s">
        <v>25</v>
      </c>
      <c r="C5" s="4" t="s">
        <v>26</v>
      </c>
      <c r="D5" s="4" t="s">
        <v>27</v>
      </c>
      <c r="E5" s="4" t="s">
        <v>28</v>
      </c>
      <c r="F5" s="4" t="s">
        <v>29</v>
      </c>
      <c r="G5" s="4"/>
      <c r="H5" s="4"/>
    </row>
    <row r="6" customFormat="false" ht="15" hidden="false" customHeight="false" outlineLevel="0" collapsed="false">
      <c r="A6" s="5" t="n">
        <v>1</v>
      </c>
      <c r="B6" s="6" t="n">
        <v>24.31</v>
      </c>
      <c r="C6" s="5" t="s">
        <v>30</v>
      </c>
    </row>
    <row r="7" customFormat="false" ht="15" hidden="false" customHeight="false" outlineLevel="0" collapsed="false">
      <c r="A7" s="5" t="n">
        <v>2</v>
      </c>
      <c r="B7" s="6" t="n">
        <v>21.06</v>
      </c>
      <c r="C7" s="5" t="s">
        <v>31</v>
      </c>
    </row>
    <row r="8" customFormat="false" ht="15" hidden="false" customHeight="false" outlineLevel="0" collapsed="false">
      <c r="A8" s="5" t="n">
        <v>3</v>
      </c>
      <c r="B8" s="6" t="n">
        <v>18.42</v>
      </c>
      <c r="C8" s="5" t="s">
        <v>32</v>
      </c>
    </row>
    <row r="9" customFormat="false" ht="15" hidden="false" customHeight="false" outlineLevel="0" collapsed="false">
      <c r="A9" s="5" t="n">
        <v>4</v>
      </c>
      <c r="B9" s="6" t="n">
        <v>16.55</v>
      </c>
      <c r="C9" s="5" t="s">
        <v>33</v>
      </c>
    </row>
    <row r="10" customFormat="false" ht="15" hidden="false" customHeight="false" outlineLevel="0" collapsed="false">
      <c r="A10" s="5" t="n">
        <v>5</v>
      </c>
      <c r="B10" s="6" t="n">
        <v>15.28</v>
      </c>
      <c r="C10" s="5" t="s">
        <v>34</v>
      </c>
    </row>
    <row r="11" customFormat="false" ht="15" hidden="false" customHeight="false" outlineLevel="0" collapsed="false">
      <c r="A11" s="5" t="n">
        <v>6</v>
      </c>
      <c r="B11" s="6" t="n">
        <v>14.02</v>
      </c>
      <c r="C11" s="5" t="s">
        <v>35</v>
      </c>
    </row>
    <row r="12" customFormat="false" ht="15" hidden="false" customHeight="false" outlineLevel="0" collapsed="false">
      <c r="A12" s="5" t="n">
        <v>7</v>
      </c>
      <c r="B12" s="6" t="n">
        <v>13.11</v>
      </c>
      <c r="C12" s="5" t="s">
        <v>36</v>
      </c>
    </row>
    <row r="13" customFormat="false" ht="15" hidden="false" customHeight="false" outlineLevel="0" collapsed="false">
      <c r="A13" s="5" t="n">
        <v>8</v>
      </c>
      <c r="B13" s="6" t="n">
        <v>12.44</v>
      </c>
      <c r="C13" s="5" t="s">
        <v>37</v>
      </c>
    </row>
    <row r="14" customFormat="false" ht="15" hidden="false" customHeight="false" outlineLevel="0" collapsed="false">
      <c r="A14" s="5" t="n">
        <v>9</v>
      </c>
      <c r="B14" s="6" t="n">
        <v>11.86</v>
      </c>
      <c r="C14" s="5" t="s">
        <v>38</v>
      </c>
    </row>
    <row r="15" customFormat="false" ht="15" hidden="false" customHeight="false" outlineLevel="0" collapsed="false">
      <c r="A15" s="5" t="n">
        <v>10</v>
      </c>
      <c r="B15" s="6" t="n">
        <v>11.41</v>
      </c>
      <c r="C15" s="5" t="s">
        <v>39</v>
      </c>
    </row>
    <row r="16" customFormat="false" ht="15" hidden="false" customHeight="false" outlineLevel="0" collapsed="false">
      <c r="A16" s="5" t="n">
        <v>11</v>
      </c>
      <c r="B16" s="6" t="n">
        <v>11.07</v>
      </c>
      <c r="C16" s="7" t="s">
        <v>40</v>
      </c>
    </row>
    <row r="17" customFormat="false" ht="15" hidden="false" customHeight="false" outlineLevel="0" collapsed="false">
      <c r="A17" s="5" t="n">
        <v>12</v>
      </c>
      <c r="B17" s="6" t="n">
        <v>10.62</v>
      </c>
      <c r="C17" s="5" t="s">
        <v>41</v>
      </c>
    </row>
    <row r="18" customFormat="false" ht="15" hidden="false" customHeight="false" outlineLevel="0" collapsed="false">
      <c r="A18" s="5" t="n">
        <v>13</v>
      </c>
      <c r="B18" s="6" t="n">
        <v>10.18</v>
      </c>
      <c r="C18" s="5" t="s">
        <v>42</v>
      </c>
    </row>
    <row r="19" customFormat="false" ht="15" hidden="false" customHeight="false" outlineLevel="0" collapsed="false">
      <c r="A19" s="5" t="n">
        <v>14</v>
      </c>
      <c r="B19" s="6" t="n">
        <v>9.73</v>
      </c>
      <c r="C19" s="5" t="s">
        <v>43</v>
      </c>
    </row>
    <row r="20" customFormat="false" ht="15" hidden="false" customHeight="false" outlineLevel="0" collapsed="false">
      <c r="A20" s="5" t="n">
        <v>15</v>
      </c>
      <c r="B20" s="6" t="n">
        <v>9.05</v>
      </c>
      <c r="C20" s="5" t="s">
        <v>44</v>
      </c>
    </row>
    <row r="21" customFormat="false" ht="15" hidden="false" customHeight="false" outlineLevel="0" collapsed="false">
      <c r="A21" s="5" t="n">
        <v>16</v>
      </c>
      <c r="B21" s="6" t="n">
        <v>8.41</v>
      </c>
      <c r="C21" s="5" t="s">
        <v>45</v>
      </c>
    </row>
    <row r="22" customFormat="false" ht="15" hidden="false" customHeight="false" outlineLevel="0" collapsed="false">
      <c r="A22" s="5" t="n">
        <v>17</v>
      </c>
      <c r="B22" s="6" t="n">
        <v>7.66</v>
      </c>
      <c r="C22" s="5" t="s">
        <v>46</v>
      </c>
    </row>
    <row r="23" customFormat="false" ht="15" hidden="false" customHeight="false" outlineLevel="0" collapsed="false">
      <c r="A23" s="5" t="n">
        <v>18</v>
      </c>
      <c r="B23" s="6" t="n">
        <v>6.92</v>
      </c>
      <c r="C23" s="5" t="s">
        <v>47</v>
      </c>
    </row>
    <row r="24" customFormat="false" ht="15" hidden="false" customHeight="false" outlineLevel="0" collapsed="false">
      <c r="A24" s="5" t="n">
        <v>19</v>
      </c>
      <c r="B24" s="6" t="n">
        <v>5.88</v>
      </c>
      <c r="C24" s="5" t="s">
        <v>48</v>
      </c>
    </row>
    <row r="25" customFormat="false" ht="15" hidden="false" customHeight="false" outlineLevel="0" collapsed="false">
      <c r="A25" s="5" t="n">
        <v>20</v>
      </c>
      <c r="B25" s="6" t="n">
        <v>4.71</v>
      </c>
      <c r="C25" s="5" t="s">
        <v>49</v>
      </c>
    </row>
    <row r="26" customFormat="false" ht="15" hidden="false" customHeight="false" outlineLevel="0" collapsed="false">
      <c r="A26" s="5" t="n">
        <v>21</v>
      </c>
      <c r="B26" s="6" t="n">
        <v>3.24</v>
      </c>
      <c r="C26" s="5" t="s">
        <v>50</v>
      </c>
    </row>
    <row r="27" customFormat="false" ht="15" hidden="false" customHeight="false" outlineLevel="0" collapsed="false">
      <c r="A27" s="5" t="n">
        <v>22</v>
      </c>
      <c r="B27" s="6" t="n">
        <v>1.05</v>
      </c>
      <c r="C27" s="5" t="s">
        <v>51</v>
      </c>
    </row>
    <row r="28" customFormat="false" ht="15" hidden="false" customHeight="false" outlineLevel="0" collapsed="false">
      <c r="A28" s="5" t="n">
        <v>23</v>
      </c>
      <c r="B28" s="6" t="n">
        <v>-2.48</v>
      </c>
      <c r="C28" s="5" t="s">
        <v>52</v>
      </c>
    </row>
    <row r="29" customFormat="false" ht="15" hidden="false" customHeight="false" outlineLevel="0" collapsed="false">
      <c r="A29" s="5" t="n">
        <v>24</v>
      </c>
      <c r="B29" s="6" t="n">
        <v>-7.3</v>
      </c>
      <c r="C29" s="5" t="s">
        <v>53</v>
      </c>
    </row>
    <row r="31" customFormat="false" ht="15" hidden="false" customHeight="false" outlineLevel="0" collapsed="false">
      <c r="A31" s="8" t="s">
        <v>54</v>
      </c>
    </row>
    <row r="32" customFormat="false" ht="25.5" hidden="false" customHeight="true" outlineLevel="0" collapsed="false">
      <c r="A32" s="3" t="s">
        <v>55</v>
      </c>
      <c r="B32" s="3"/>
      <c r="C32" s="3"/>
      <c r="D32" s="3"/>
      <c r="E32" s="3"/>
      <c r="F32" s="3"/>
      <c r="G32" s="3"/>
      <c r="H32" s="3"/>
    </row>
    <row r="33" customFormat="false" ht="15" hidden="false" customHeight="false" outlineLevel="0" collapsed="false">
      <c r="A33" s="0" t="s">
        <v>56</v>
      </c>
      <c r="B33" s="9" t="n">
        <f aca="false">COUNT(B6:B29)</f>
        <v>24</v>
      </c>
    </row>
    <row r="34" customFormat="false" ht="15" hidden="false" customHeight="false" outlineLevel="0" collapsed="false">
      <c r="A34" s="0" t="s">
        <v>57</v>
      </c>
      <c r="B34" s="10" t="n">
        <f aca="false">MEDIAN(B6:B29)</f>
        <v>10.4</v>
      </c>
    </row>
    <row r="35" customFormat="false" ht="15" hidden="false" customHeight="false" outlineLevel="0" collapsed="false">
      <c r="A35" s="0" t="s">
        <v>58</v>
      </c>
      <c r="B35" s="10" t="n">
        <f aca="false">LARGE(B6:B29,INT(COUNT(B6:B29)*0.25))</f>
        <v>14.02</v>
      </c>
    </row>
    <row r="36" customFormat="false" ht="15" hidden="false" customHeight="false" outlineLevel="0" collapsed="false">
      <c r="A36" s="0" t="s">
        <v>59</v>
      </c>
      <c r="B36" s="10" t="n">
        <f aca="false">LARGE(B6:B29,CEILING(COUNT(B6:B29)*0.25,1))</f>
        <v>14.02</v>
      </c>
    </row>
    <row r="37" customFormat="false" ht="15" hidden="false" customHeight="false" outlineLevel="0" collapsed="false">
      <c r="A37" s="0" t="s">
        <v>60</v>
      </c>
      <c r="B37" s="11" t="n">
        <f aca="false">PERCENTILE(B6:B29,0.75)</f>
        <v>13.3375</v>
      </c>
    </row>
    <row r="38" customFormat="false" ht="15" hidden="false" customHeight="false" outlineLevel="0" collapsed="false">
      <c r="A38" s="0" t="s">
        <v>61</v>
      </c>
      <c r="B38" s="11" t="n">
        <f aca="false">PERCENTILE(B6:B29,0.25)</f>
        <v>6.66</v>
      </c>
    </row>
    <row r="39" customFormat="false" ht="15" hidden="false" customHeight="false" outlineLevel="0" collapsed="false">
      <c r="A39" s="0" t="s">
        <v>62</v>
      </c>
      <c r="B39" s="10" t="n">
        <f aca="false">B35-B34</f>
        <v>3.62</v>
      </c>
      <c r="C39" s="12" t="s">
        <v>63</v>
      </c>
    </row>
    <row r="40" customFormat="false" ht="15" hidden="false" customHeight="false" outlineLevel="0" collapsed="false">
      <c r="A40" s="0" t="s">
        <v>64</v>
      </c>
      <c r="B40" s="11" t="n">
        <f aca="false">STDEV(B6:B29)</f>
        <v>7.07570962283407</v>
      </c>
    </row>
    <row r="42" customFormat="false" ht="15" hidden="false" customHeight="false" outlineLevel="0" collapsed="false">
      <c r="A42" s="8" t="s">
        <v>65</v>
      </c>
    </row>
    <row r="43" customFormat="false" ht="15" hidden="false" customHeight="false" outlineLevel="0" collapsed="false">
      <c r="A43" s="0" t="s">
        <v>66</v>
      </c>
      <c r="B43" s="6" t="n">
        <v>11.07</v>
      </c>
    </row>
    <row r="44" customFormat="false" ht="15" hidden="false" customHeight="false" outlineLevel="0" collapsed="false">
      <c r="A44" s="0" t="s">
        <v>67</v>
      </c>
      <c r="B44" s="9" t="n">
        <f aca="false">COUNTIF(B6:B29,"&gt;="&amp;B43)</f>
        <v>11</v>
      </c>
    </row>
    <row r="45" customFormat="false" ht="15" hidden="false" customHeight="false" outlineLevel="0" collapsed="false">
      <c r="A45" s="0" t="s">
        <v>68</v>
      </c>
      <c r="B45" s="13" t="n">
        <f aca="false">1-(B44-0.5)/B33</f>
        <v>0.5625</v>
      </c>
    </row>
    <row r="46" customFormat="false" ht="15" hidden="false" customHeight="false" outlineLevel="0" collapsed="false">
      <c r="A46" s="0" t="s">
        <v>69</v>
      </c>
      <c r="B46" s="9" t="n">
        <f aca="false">IF(B43&gt;=B35,1,IF(B43&gt;=B34,2,IF(B43&gt;=PERCENTILE(B6:B29,0.25),3,4)))</f>
        <v>2</v>
      </c>
    </row>
    <row r="47" customFormat="false" ht="15" hidden="false" customHeight="false" outlineLevel="0" collapsed="false">
      <c r="A47" s="0" t="s">
        <v>70</v>
      </c>
      <c r="B47" s="10" t="n">
        <f aca="false">B43-B34</f>
        <v>0.670000000000002</v>
      </c>
    </row>
  </sheetData>
  <mergeCells count="2">
    <mergeCell ref="A3:H3"/>
    <mergeCell ref="A32:H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4" min="2" style="0" width="13"/>
    <col collapsed="false" customWidth="true" hidden="false" outlineLevel="0" max="7" min="5" style="0" width="15"/>
  </cols>
  <sheetData>
    <row r="1" customFormat="false" ht="21.75" hidden="false" customHeight="true" outlineLevel="0" collapsed="false">
      <c r="A1" s="1" t="s">
        <v>71</v>
      </c>
      <c r="B1" s="2"/>
      <c r="C1" s="2"/>
      <c r="D1" s="2"/>
      <c r="E1" s="2"/>
      <c r="F1" s="2"/>
      <c r="G1" s="2"/>
      <c r="H1" s="2"/>
    </row>
    <row r="3" customFormat="false" ht="39" hidden="false" customHeight="true" outlineLevel="0" collapsed="false">
      <c r="A3" s="3" t="s">
        <v>72</v>
      </c>
      <c r="B3" s="3"/>
      <c r="C3" s="3"/>
      <c r="D3" s="3"/>
      <c r="E3" s="3"/>
      <c r="F3" s="3"/>
      <c r="G3" s="3"/>
      <c r="H3" s="3"/>
    </row>
    <row r="5" customFormat="false" ht="15" hidden="false" customHeight="false" outlineLevel="0" collapsed="false">
      <c r="A5" s="8" t="s">
        <v>73</v>
      </c>
    </row>
    <row r="6" customFormat="false" ht="39" hidden="false" customHeight="true" outlineLevel="0" collapsed="false">
      <c r="A6" s="3" t="s">
        <v>74</v>
      </c>
      <c r="B6" s="3"/>
      <c r="C6" s="3"/>
      <c r="D6" s="3"/>
      <c r="E6" s="3"/>
      <c r="F6" s="3"/>
      <c r="G6" s="3"/>
      <c r="H6" s="3"/>
    </row>
    <row r="7" customFormat="false" ht="15" hidden="false" customHeight="false" outlineLevel="0" collapsed="false">
      <c r="A7" s="0" t="s">
        <v>75</v>
      </c>
      <c r="B7" s="6" t="n">
        <v>12</v>
      </c>
    </row>
    <row r="8" customFormat="false" ht="15" hidden="false" customHeight="false" outlineLevel="0" collapsed="false">
      <c r="A8" s="0" t="s">
        <v>76</v>
      </c>
      <c r="B8" s="6" t="n">
        <v>17.6</v>
      </c>
    </row>
    <row r="9" customFormat="false" ht="15" hidden="false" customHeight="false" outlineLevel="0" collapsed="false">
      <c r="A9" s="0" t="s">
        <v>77</v>
      </c>
      <c r="B9" s="11" t="n">
        <f aca="false">B8-B7</f>
        <v>5.6</v>
      </c>
    </row>
    <row r="10" customFormat="false" ht="15" hidden="false" customHeight="false" outlineLevel="0" collapsed="false">
      <c r="A10" s="0" t="s">
        <v>78</v>
      </c>
      <c r="B10" s="14" t="n">
        <f aca="false">NORMSINV(0.75)</f>
        <v>0.674489750196082</v>
      </c>
    </row>
    <row r="11" customFormat="false" ht="15" hidden="false" customHeight="false" outlineLevel="0" collapsed="false">
      <c r="A11" s="0" t="s">
        <v>79</v>
      </c>
      <c r="B11" s="11" t="n">
        <f aca="false">B9/B10</f>
        <v>8.30257242363137</v>
      </c>
    </row>
    <row r="13" customFormat="false" ht="15" hidden="false" customHeight="false" outlineLevel="0" collapsed="false">
      <c r="A13" s="8" t="s">
        <v>80</v>
      </c>
    </row>
    <row r="14" customFormat="false" ht="15" hidden="false" customHeight="false" outlineLevel="0" collapsed="false">
      <c r="A14" s="0" t="s">
        <v>81</v>
      </c>
      <c r="B14" s="14" t="n">
        <f aca="false">SQRT(0.25*0.75)/(EXP(-(NORMSINV(0.75)^2)/2)/SQRT(2*PI()))</f>
        <v>1.36263255102404</v>
      </c>
    </row>
    <row r="15" customFormat="false" ht="15" hidden="false" customHeight="false" outlineLevel="0" collapsed="false">
      <c r="A15" s="0" t="s">
        <v>82</v>
      </c>
      <c r="B15" s="14" t="n">
        <f aca="false">SQRT(0.25)/(1/SQRT(2*PI()))</f>
        <v>1.2533141373155</v>
      </c>
    </row>
    <row r="16" customFormat="false" ht="15" hidden="false" customHeight="false" outlineLevel="0" collapsed="false">
      <c r="A16" s="0" t="s">
        <v>83</v>
      </c>
      <c r="B16" s="11" t="n">
        <f aca="false">B14/B15</f>
        <v>1.0872234745095</v>
      </c>
      <c r="C16" s="12" t="s">
        <v>84</v>
      </c>
    </row>
    <row r="18" customFormat="false" ht="15" hidden="false" customHeight="false" outlineLevel="0" collapsed="false">
      <c r="A18" s="8" t="s">
        <v>85</v>
      </c>
    </row>
    <row r="19" customFormat="false" ht="30" hidden="false" customHeight="true" outlineLevel="0" collapsed="false">
      <c r="A19" s="4" t="s">
        <v>86</v>
      </c>
      <c r="B19" s="4" t="s">
        <v>87</v>
      </c>
      <c r="C19" s="4" t="s">
        <v>88</v>
      </c>
      <c r="D19" s="4" t="s">
        <v>89</v>
      </c>
      <c r="E19" s="4" t="s">
        <v>90</v>
      </c>
      <c r="F19" s="4" t="s">
        <v>91</v>
      </c>
      <c r="G19" s="4" t="s">
        <v>92</v>
      </c>
    </row>
    <row r="20" customFormat="false" ht="15" hidden="false" customHeight="false" outlineLevel="0" collapsed="false">
      <c r="A20" s="5" t="n">
        <v>8</v>
      </c>
      <c r="B20" s="15" t="n">
        <f aca="false">B11*SQRT(0.25)/(1/SQRT(2*PI()))/SQRT(A20)</f>
        <v>3.67898161617184</v>
      </c>
      <c r="C20" s="15" t="n">
        <f aca="false">B14*B11/SQRT(A20)</f>
        <v>3.99987517539093</v>
      </c>
      <c r="D20" s="15" t="n">
        <f aca="false">2*NORMSINV(0.975)*C20</f>
        <v>15.6792225728441</v>
      </c>
      <c r="E20" s="16" t="n">
        <v>1.07819190731602</v>
      </c>
      <c r="F20" s="17" t="n">
        <f aca="false">C20/E20</f>
        <v>3.70979892192657</v>
      </c>
      <c r="G20" s="18" t="n">
        <f aca="false">D20/(B10*B11)</f>
        <v>2.79986117372216</v>
      </c>
    </row>
    <row r="21" customFormat="false" ht="15" hidden="false" customHeight="false" outlineLevel="0" collapsed="false">
      <c r="A21" s="5" t="n">
        <v>12</v>
      </c>
      <c r="B21" s="15" t="n">
        <f aca="false">B11*SQRT(0.25)/(1/SQRT(2*PI()))/SQRT(A21)</f>
        <v>3.00387591090027</v>
      </c>
      <c r="C21" s="15" t="n">
        <f aca="false">B14*B11/SQRT(A21)</f>
        <v>3.26588440484438</v>
      </c>
      <c r="D21" s="15" t="n">
        <f aca="false">2*NORMSINV(0.975)*C21</f>
        <v>12.802031622332</v>
      </c>
      <c r="E21" s="16" t="n">
        <v>0.746426966726359</v>
      </c>
      <c r="F21" s="17" t="n">
        <f aca="false">C21/E21</f>
        <v>4.37535693433978</v>
      </c>
      <c r="G21" s="18" t="n">
        <f aca="false">D21/(B10*B11)</f>
        <v>2.28607707541643</v>
      </c>
    </row>
    <row r="22" customFormat="false" ht="15" hidden="false" customHeight="false" outlineLevel="0" collapsed="false">
      <c r="A22" s="5" t="n">
        <v>20</v>
      </c>
      <c r="B22" s="15" t="n">
        <f aca="false">B11*SQRT(0.25)/(1/SQRT(2*PI()))/SQRT(A22)</f>
        <v>2.32679227539808</v>
      </c>
      <c r="C22" s="15" t="n">
        <f aca="false">B14*B11/SQRT(A22)</f>
        <v>2.52974318212016</v>
      </c>
      <c r="D22" s="15" t="n">
        <f aca="false">2*NORMSINV(0.975)*C22</f>
        <v>9.91641105418253</v>
      </c>
      <c r="E22" s="16" t="n">
        <v>0.462782845984251</v>
      </c>
      <c r="F22" s="17" t="n">
        <f aca="false">C22/E22</f>
        <v>5.46637198001554</v>
      </c>
      <c r="G22" s="18" t="n">
        <f aca="false">D22/(B10*B11)</f>
        <v>1.77078768824688</v>
      </c>
    </row>
    <row r="23" customFormat="false" ht="15" hidden="false" customHeight="false" outlineLevel="0" collapsed="false">
      <c r="A23" s="5" t="n">
        <v>24</v>
      </c>
      <c r="B23" s="15" t="n">
        <f aca="false">B11*SQRT(0.25)/(1/SQRT(2*PI()))/SQRT(A23)</f>
        <v>2.1240610264405</v>
      </c>
      <c r="C23" s="15" t="n">
        <f aca="false">B14*B11/SQRT(A23)</f>
        <v>2.30932900923685</v>
      </c>
      <c r="D23" s="15" t="n">
        <f aca="false">2*NORMSINV(0.975)*C23</f>
        <v>9.0524033731156</v>
      </c>
      <c r="E23" s="16" t="n">
        <v>0.393623177861165</v>
      </c>
      <c r="F23" s="17" t="n">
        <f aca="false">C23/E23</f>
        <v>5.86685220566808</v>
      </c>
      <c r="G23" s="18" t="n">
        <f aca="false">D23/(B10*B11)</f>
        <v>1.61650060234207</v>
      </c>
    </row>
    <row r="24" customFormat="false" ht="15" hidden="false" customHeight="false" outlineLevel="0" collapsed="false">
      <c r="A24" s="5" t="n">
        <v>30</v>
      </c>
      <c r="B24" s="15" t="n">
        <f aca="false">B11*SQRT(0.25)/(1/SQRT(2*PI()))/SQRT(A24)</f>
        <v>1.89981793739157</v>
      </c>
      <c r="C24" s="15" t="n">
        <f aca="false">B14*B11/SQRT(A24)</f>
        <v>2.06552665882634</v>
      </c>
      <c r="D24" s="15" t="n">
        <f aca="false">2*NORMSINV(0.975)*C24</f>
        <v>8.09671572081394</v>
      </c>
      <c r="E24" s="16" t="n">
        <v>0.308660480732433</v>
      </c>
      <c r="F24" s="17" t="n">
        <f aca="false">C24/E24</f>
        <v>6.69190514420559</v>
      </c>
      <c r="G24" s="18" t="n">
        <f aca="false">D24/(B10*B11)</f>
        <v>1.44584209300249</v>
      </c>
    </row>
    <row r="25" customFormat="false" ht="15" hidden="false" customHeight="false" outlineLevel="0" collapsed="false">
      <c r="A25" s="5" t="n">
        <v>50</v>
      </c>
      <c r="B25" s="15" t="n">
        <f aca="false">B11*SQRT(0.25)/(1/SQRT(2*PI()))/SQRT(A25)</f>
        <v>1.47159264646874</v>
      </c>
      <c r="C25" s="15" t="n">
        <f aca="false">B14*B11/SQRT(A25)</f>
        <v>1.59995007015637</v>
      </c>
      <c r="D25" s="15" t="n">
        <f aca="false">2*NORMSINV(0.975)*C25</f>
        <v>6.27168902913764</v>
      </c>
      <c r="E25" s="16" t="n">
        <v>0.189586223835196</v>
      </c>
      <c r="F25" s="17" t="n">
        <f aca="false">C25/E25</f>
        <v>8.4391684047</v>
      </c>
      <c r="G25" s="18" t="n">
        <f aca="false">D25/(B10*B11)</f>
        <v>1.11994446948886</v>
      </c>
    </row>
    <row r="26" customFormat="false" ht="15" hidden="false" customHeight="false" outlineLevel="0" collapsed="false">
      <c r="A26" s="5" t="n">
        <v>63</v>
      </c>
      <c r="B26" s="15" t="n">
        <f aca="false">B11*SQRT(0.25)/(1/SQRT(2*PI()))/SQRT(A26)</f>
        <v>1.31099892761475</v>
      </c>
      <c r="C26" s="15" t="n">
        <f aca="false">B14*B11/SQRT(A26)</f>
        <v>1.42534880915954</v>
      </c>
      <c r="D26" s="15" t="n">
        <f aca="false">2*NORMSINV(0.975)*C26</f>
        <v>5.58726466271951</v>
      </c>
      <c r="E26" s="16" t="n">
        <v>0.151355303550298</v>
      </c>
      <c r="F26" s="17" t="n">
        <f aca="false">C26/E26</f>
        <v>9.41723729347793</v>
      </c>
      <c r="G26" s="18" t="n">
        <f aca="false">D26/(B10*B11)</f>
        <v>0.997725832628483</v>
      </c>
    </row>
    <row r="27" customFormat="false" ht="15" hidden="false" customHeight="false" outlineLevel="0" collapsed="false">
      <c r="A27" s="5" t="n">
        <v>80</v>
      </c>
      <c r="B27" s="15" t="n">
        <f aca="false">B11*SQRT(0.25)/(1/SQRT(2*PI()))/SQRT(A27)</f>
        <v>1.16339613769904</v>
      </c>
      <c r="C27" s="15" t="n">
        <f aca="false">B14*B11/SQRT(A27)</f>
        <v>1.26487159106008</v>
      </c>
      <c r="D27" s="15" t="n">
        <f aca="false">2*NORMSINV(0.975)*C27</f>
        <v>4.95820552709127</v>
      </c>
      <c r="E27" s="16" t="n">
        <v>0.12211065964885</v>
      </c>
      <c r="F27" s="17" t="n">
        <f aca="false">C27/E27</f>
        <v>10.3584043743391</v>
      </c>
      <c r="G27" s="18" t="n">
        <f aca="false">D27/(B10*B11)</f>
        <v>0.88539384412344</v>
      </c>
    </row>
    <row r="28" customFormat="false" ht="15" hidden="false" customHeight="false" outlineLevel="0" collapsed="false">
      <c r="A28" s="5" t="n">
        <v>150</v>
      </c>
      <c r="B28" s="15" t="n">
        <f aca="false">B11*SQRT(0.25)/(1/SQRT(2*PI()))/SQRT(A28)</f>
        <v>0.849624410576199</v>
      </c>
      <c r="C28" s="15" t="n">
        <f aca="false">B14*B11/SQRT(A28)</f>
        <v>0.923731603694741</v>
      </c>
      <c r="D28" s="15" t="n">
        <f aca="false">2*NORMSINV(0.975)*C28</f>
        <v>3.62096134924624</v>
      </c>
      <c r="E28" s="16" t="n">
        <v>0.0648676874617925</v>
      </c>
      <c r="F28" s="17" t="n">
        <f aca="false">C28/E28</f>
        <v>14.2402425589601</v>
      </c>
      <c r="G28" s="18" t="n">
        <f aca="false">D28/(B10*B11)</f>
        <v>0.646600240936828</v>
      </c>
    </row>
    <row r="29" customFormat="false" ht="15" hidden="false" customHeight="false" outlineLevel="0" collapsed="false">
      <c r="A29" s="5" t="n">
        <v>300</v>
      </c>
      <c r="B29" s="15" t="n">
        <f aca="false">B11*SQRT(0.25)/(1/SQRT(2*PI()))/SQRT(A29)</f>
        <v>0.600775182180054</v>
      </c>
      <c r="C29" s="15" t="n">
        <f aca="false">B14*B11/SQRT(A29)</f>
        <v>0.653176880968876</v>
      </c>
      <c r="D29" s="15" t="n">
        <f aca="false">2*NORMSINV(0.975)*C29</f>
        <v>2.56040632446641</v>
      </c>
      <c r="E29" s="16" t="n">
        <v>0.0325289265803339</v>
      </c>
      <c r="F29" s="17" t="n">
        <f aca="false">C29/E29</f>
        <v>20.0798781157374</v>
      </c>
      <c r="G29" s="18" t="n">
        <f aca="false">D29/(B10*B11)</f>
        <v>0.457215415083286</v>
      </c>
    </row>
    <row r="30" customFormat="false" ht="39" hidden="false" customHeight="true" outlineLevel="0" collapsed="false">
      <c r="A30" s="3" t="s">
        <v>93</v>
      </c>
      <c r="B30" s="3"/>
      <c r="C30" s="3"/>
      <c r="D30" s="3"/>
      <c r="E30" s="3"/>
      <c r="F30" s="3"/>
      <c r="G30" s="3"/>
      <c r="H30" s="3"/>
    </row>
    <row r="32" customFormat="false" ht="15" hidden="false" customHeight="false" outlineLevel="0" collapsed="false">
      <c r="A32" s="8" t="s">
        <v>94</v>
      </c>
    </row>
    <row r="33" customFormat="false" ht="15" hidden="false" customHeight="false" outlineLevel="0" collapsed="false">
      <c r="A33" s="0" t="s">
        <v>95</v>
      </c>
      <c r="B33" s="11" t="n">
        <f aca="false">B10*B11</f>
        <v>5.6</v>
      </c>
    </row>
    <row r="34" customFormat="false" ht="15" hidden="false" customHeight="false" outlineLevel="0" collapsed="false">
      <c r="A34" s="0" t="s">
        <v>96</v>
      </c>
      <c r="B34" s="19" t="n">
        <f aca="false">(B11^2*0.25*0.75)/((EXP(-(NORMSINV(0.75)^2)/2)/SQRT(2*PI()))^2*(B33/(2*NORMSINV(0.975)))^2)</f>
        <v>62.7137807369346</v>
      </c>
    </row>
    <row r="35" customFormat="false" ht="64.5" hidden="false" customHeight="true" outlineLevel="0" collapsed="false">
      <c r="A35" s="3" t="s">
        <v>97</v>
      </c>
      <c r="B35" s="3"/>
      <c r="C35" s="3"/>
      <c r="D35" s="3"/>
      <c r="E35" s="3"/>
      <c r="F35" s="3"/>
      <c r="G35" s="3"/>
      <c r="H35" s="3"/>
    </row>
    <row r="37" customFormat="false" ht="15" hidden="false" customHeight="false" outlineLevel="0" collapsed="false">
      <c r="A37" s="8" t="s">
        <v>98</v>
      </c>
    </row>
    <row r="38" customFormat="false" ht="30" hidden="false" customHeight="true" outlineLevel="0" collapsed="false">
      <c r="A38" s="4" t="s">
        <v>86</v>
      </c>
      <c r="B38" s="4" t="s">
        <v>99</v>
      </c>
      <c r="C38" s="4" t="s">
        <v>100</v>
      </c>
      <c r="D38" s="4" t="s">
        <v>101</v>
      </c>
    </row>
    <row r="39" customFormat="false" ht="15" hidden="false" customHeight="false" outlineLevel="0" collapsed="false">
      <c r="A39" s="5" t="n">
        <v>12</v>
      </c>
      <c r="B39" s="20" t="n">
        <f aca="false">B14*B11/SQRT(A39)</f>
        <v>3.26588440484438</v>
      </c>
      <c r="C39" s="21" t="n">
        <v>3.03938300837048</v>
      </c>
      <c r="D39" s="22" t="n">
        <f aca="false">B39/C39-1</f>
        <v>0.0745221631660504</v>
      </c>
    </row>
    <row r="40" customFormat="false" ht="15" hidden="false" customHeight="false" outlineLevel="0" collapsed="false">
      <c r="A40" s="5" t="n">
        <v>24</v>
      </c>
      <c r="B40" s="20" t="n">
        <f aca="false">B14*B11/SQRT(A40)</f>
        <v>2.30932900923685</v>
      </c>
      <c r="C40" s="21" t="n">
        <v>2.22626594614915</v>
      </c>
      <c r="D40" s="22" t="n">
        <f aca="false">B40/C40-1</f>
        <v>0.0373104854033188</v>
      </c>
    </row>
    <row r="41" customFormat="false" ht="15" hidden="false" customHeight="false" outlineLevel="0" collapsed="false">
      <c r="A41" s="5" t="n">
        <v>80</v>
      </c>
      <c r="B41" s="20" t="n">
        <f aca="false">B14*B11/SQRT(A41)</f>
        <v>1.26487159106008</v>
      </c>
      <c r="C41" s="21" t="n">
        <v>1.24587586348127</v>
      </c>
      <c r="D41" s="22" t="n">
        <f aca="false">B41/C41-1</f>
        <v>0.015246886255373</v>
      </c>
    </row>
    <row r="42" customFormat="false" ht="25.5" hidden="false" customHeight="true" outlineLevel="0" collapsed="false">
      <c r="A42" s="3" t="s">
        <v>102</v>
      </c>
      <c r="B42" s="3"/>
      <c r="C42" s="3"/>
      <c r="D42" s="3"/>
      <c r="E42" s="3"/>
      <c r="F42" s="3"/>
      <c r="G42" s="3"/>
      <c r="H42" s="3"/>
    </row>
  </sheetData>
  <mergeCells count="5">
    <mergeCell ref="A3:H3"/>
    <mergeCell ref="A6:H6"/>
    <mergeCell ref="A30:H30"/>
    <mergeCell ref="A35:H35"/>
    <mergeCell ref="A42:H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7" min="2" style="0" width="14"/>
  </cols>
  <sheetData>
    <row r="1" customFormat="false" ht="21.75" hidden="false" customHeight="true" outlineLevel="0" collapsed="false">
      <c r="A1" s="1" t="s">
        <v>103</v>
      </c>
      <c r="B1" s="2"/>
      <c r="C1" s="2"/>
      <c r="D1" s="2"/>
      <c r="E1" s="2"/>
      <c r="F1" s="2"/>
      <c r="G1" s="2"/>
      <c r="H1" s="2"/>
    </row>
    <row r="3" customFormat="false" ht="51.75" hidden="false" customHeight="true" outlineLevel="0" collapsed="false">
      <c r="A3" s="3" t="s">
        <v>104</v>
      </c>
      <c r="B3" s="3"/>
      <c r="C3" s="3"/>
      <c r="D3" s="3"/>
      <c r="E3" s="3"/>
      <c r="F3" s="3"/>
      <c r="G3" s="3"/>
      <c r="H3" s="3"/>
    </row>
    <row r="5" customFormat="false" ht="15" hidden="false" customHeight="false" outlineLevel="0" collapsed="false">
      <c r="A5" s="8" t="s">
        <v>105</v>
      </c>
    </row>
    <row r="6" customFormat="false" ht="30" hidden="false" customHeight="true" outlineLevel="0" collapsed="false">
      <c r="A6" s="4" t="s">
        <v>24</v>
      </c>
      <c r="B6" s="4" t="s">
        <v>106</v>
      </c>
      <c r="C6" s="4"/>
      <c r="D6" s="4" t="s">
        <v>24</v>
      </c>
      <c r="E6" s="4" t="s">
        <v>107</v>
      </c>
      <c r="F6" s="4"/>
      <c r="G6" s="4"/>
    </row>
    <row r="7" customFormat="false" ht="15" hidden="false" customHeight="false" outlineLevel="0" collapsed="false">
      <c r="A7" s="5" t="n">
        <v>1</v>
      </c>
      <c r="B7" s="6" t="n">
        <v>24.31</v>
      </c>
      <c r="D7" s="5" t="n">
        <v>1</v>
      </c>
      <c r="E7" s="6" t="n">
        <v>24.31</v>
      </c>
    </row>
    <row r="8" customFormat="false" ht="15" hidden="false" customHeight="false" outlineLevel="0" collapsed="false">
      <c r="A8" s="5" t="n">
        <v>2</v>
      </c>
      <c r="B8" s="6" t="n">
        <v>18.42</v>
      </c>
      <c r="D8" s="5" t="n">
        <v>2</v>
      </c>
      <c r="E8" s="23" t="n">
        <v>19.5</v>
      </c>
    </row>
    <row r="9" customFormat="false" ht="15" hidden="false" customHeight="false" outlineLevel="0" collapsed="false">
      <c r="A9" s="5" t="n">
        <v>3</v>
      </c>
      <c r="B9" s="6" t="n">
        <v>15.28</v>
      </c>
      <c r="D9" s="5" t="n">
        <v>3</v>
      </c>
      <c r="E9" s="6" t="n">
        <v>18.42</v>
      </c>
    </row>
    <row r="10" customFormat="false" ht="15" hidden="false" customHeight="false" outlineLevel="0" collapsed="false">
      <c r="A10" s="5" t="n">
        <v>4</v>
      </c>
      <c r="B10" s="6" t="n">
        <v>13.11</v>
      </c>
      <c r="D10" s="5" t="n">
        <v>4</v>
      </c>
      <c r="E10" s="6" t="n">
        <v>15.28</v>
      </c>
    </row>
    <row r="11" customFormat="false" ht="15" hidden="false" customHeight="false" outlineLevel="0" collapsed="false">
      <c r="A11" s="5" t="n">
        <v>5</v>
      </c>
      <c r="B11" s="6" t="n">
        <v>11.86</v>
      </c>
      <c r="D11" s="5" t="n">
        <v>5</v>
      </c>
      <c r="E11" s="6" t="n">
        <v>13.11</v>
      </c>
    </row>
    <row r="12" customFormat="false" ht="15" hidden="false" customHeight="false" outlineLevel="0" collapsed="false">
      <c r="A12" s="5" t="n">
        <v>6</v>
      </c>
      <c r="B12" s="6" t="n">
        <v>11.07</v>
      </c>
      <c r="D12" s="5" t="n">
        <v>6</v>
      </c>
      <c r="E12" s="6" t="n">
        <v>11.86</v>
      </c>
    </row>
    <row r="13" customFormat="false" ht="15" hidden="false" customHeight="false" outlineLevel="0" collapsed="false">
      <c r="A13" s="5" t="n">
        <v>7</v>
      </c>
      <c r="B13" s="6" t="n">
        <v>10.18</v>
      </c>
      <c r="D13" s="5" t="n">
        <v>7</v>
      </c>
      <c r="E13" s="6" t="n">
        <v>11.07</v>
      </c>
    </row>
    <row r="14" customFormat="false" ht="15" hidden="false" customHeight="false" outlineLevel="0" collapsed="false">
      <c r="A14" s="5" t="n">
        <v>8</v>
      </c>
      <c r="B14" s="6" t="n">
        <v>9.05</v>
      </c>
      <c r="D14" s="5" t="n">
        <v>8</v>
      </c>
      <c r="E14" s="6" t="n">
        <v>10.18</v>
      </c>
    </row>
    <row r="15" customFormat="false" ht="15" hidden="false" customHeight="false" outlineLevel="0" collapsed="false">
      <c r="A15" s="5" t="n">
        <v>9</v>
      </c>
      <c r="B15" s="6" t="n">
        <v>7.66</v>
      </c>
      <c r="D15" s="5" t="n">
        <v>9</v>
      </c>
      <c r="E15" s="6" t="n">
        <v>9.05</v>
      </c>
    </row>
    <row r="16" customFormat="false" ht="15" hidden="false" customHeight="false" outlineLevel="0" collapsed="false">
      <c r="A16" s="5" t="n">
        <v>10</v>
      </c>
      <c r="B16" s="6" t="n">
        <v>5.88</v>
      </c>
      <c r="D16" s="5" t="n">
        <v>10</v>
      </c>
      <c r="E16" s="6" t="n">
        <v>7.66</v>
      </c>
    </row>
    <row r="17" customFormat="false" ht="15" hidden="false" customHeight="false" outlineLevel="0" collapsed="false">
      <c r="A17" s="5" t="n">
        <v>11</v>
      </c>
      <c r="B17" s="6" t="n">
        <v>3.24</v>
      </c>
      <c r="D17" s="5" t="n">
        <v>11</v>
      </c>
      <c r="E17" s="6" t="n">
        <v>5.88</v>
      </c>
    </row>
    <row r="18" customFormat="false" ht="15" hidden="false" customHeight="false" outlineLevel="0" collapsed="false">
      <c r="A18" s="5" t="n">
        <v>12</v>
      </c>
      <c r="B18" s="6" t="n">
        <v>-2.48</v>
      </c>
      <c r="D18" s="5" t="n">
        <v>12</v>
      </c>
      <c r="E18" s="6" t="n">
        <v>3.24</v>
      </c>
    </row>
    <row r="19" customFormat="false" ht="15" hidden="false" customHeight="false" outlineLevel="0" collapsed="false">
      <c r="D19" s="5" t="n">
        <v>13</v>
      </c>
      <c r="E19" s="6" t="n">
        <v>-2.48</v>
      </c>
    </row>
    <row r="21" customFormat="false" ht="15" hidden="false" customHeight="false" outlineLevel="0" collapsed="false">
      <c r="A21" s="0" t="s">
        <v>108</v>
      </c>
      <c r="B21" s="6" t="n">
        <v>15.28</v>
      </c>
    </row>
    <row r="22" customFormat="false" ht="15" hidden="false" customHeight="false" outlineLevel="0" collapsed="false">
      <c r="A22" s="0" t="s">
        <v>109</v>
      </c>
      <c r="B22" s="6" t="n">
        <v>19.5</v>
      </c>
    </row>
    <row r="24" customFormat="false" ht="15" hidden="false" customHeight="false" outlineLevel="0" collapsed="false">
      <c r="A24" s="8" t="s">
        <v>110</v>
      </c>
    </row>
    <row r="25" customFormat="false" ht="30" hidden="false" customHeight="true" outlineLevel="0" collapsed="false">
      <c r="A25" s="4" t="s">
        <v>111</v>
      </c>
      <c r="B25" s="4" t="s">
        <v>112</v>
      </c>
      <c r="C25" s="4" t="s">
        <v>113</v>
      </c>
      <c r="D25" s="4" t="s">
        <v>114</v>
      </c>
      <c r="E25" s="4" t="s">
        <v>115</v>
      </c>
      <c r="F25" s="4" t="s">
        <v>116</v>
      </c>
      <c r="G25" s="4"/>
    </row>
    <row r="26" customFormat="false" ht="15" hidden="false" customHeight="false" outlineLevel="0" collapsed="false">
      <c r="A26" s="5" t="s">
        <v>117</v>
      </c>
      <c r="B26" s="20" t="n">
        <f aca="false">LARGE(B7:B18,INT(COUNT(B7:B18)*0.25))</f>
        <v>15.28</v>
      </c>
      <c r="C26" s="24" t="n">
        <f aca="false">IF(B21&gt;=B26,1,2)</f>
        <v>1</v>
      </c>
      <c r="D26" s="20" t="n">
        <f aca="false">LARGE(E7:E19,INT(COUNT(E7:E19)*0.25))</f>
        <v>18.42</v>
      </c>
      <c r="E26" s="24" t="n">
        <f aca="false">IF(B21&gt;=D26,1,2)</f>
        <v>2</v>
      </c>
      <c r="F26" s="5" t="str">
        <f aca="false">IF(C26&lt;&gt;E26,"YES  top quartile lost","no")</f>
        <v>YES  top quartile lost</v>
      </c>
    </row>
    <row r="27" customFormat="false" ht="15" hidden="false" customHeight="false" outlineLevel="0" collapsed="false">
      <c r="A27" s="5" t="s">
        <v>118</v>
      </c>
      <c r="B27" s="20" t="n">
        <f aca="false">LARGE(B7:B18,CEILING(COUNT(B7:B18)*0.25,1))</f>
        <v>15.28</v>
      </c>
      <c r="C27" s="24" t="n">
        <f aca="false">IF(B21&gt;=B27,1,2)</f>
        <v>1</v>
      </c>
      <c r="D27" s="20" t="n">
        <f aca="false">LARGE(E7:E19,CEILING(COUNT(E7:E19)*0.25,1))</f>
        <v>15.28</v>
      </c>
      <c r="E27" s="24" t="n">
        <f aca="false">IF(B21&gt;=D27,1,2)</f>
        <v>1</v>
      </c>
      <c r="F27" s="5" t="str">
        <f aca="false">IF(C27&lt;&gt;E27,"YES  top quartile lost","no")</f>
        <v>no</v>
      </c>
    </row>
    <row r="28" customFormat="false" ht="15" hidden="false" customHeight="false" outlineLevel="0" collapsed="false">
      <c r="A28" s="5" t="s">
        <v>119</v>
      </c>
      <c r="B28" s="20" t="n">
        <f aca="false">PERCENTILE(B7:B18,0.75)</f>
        <v>13.6525</v>
      </c>
      <c r="C28" s="24" t="n">
        <f aca="false">IF(B21&gt;=B28,1,2)</f>
        <v>1</v>
      </c>
      <c r="D28" s="20" t="n">
        <f aca="false">PERCENTILE(E7:E19,0.75)</f>
        <v>15.28</v>
      </c>
      <c r="E28" s="24" t="n">
        <f aca="false">IF(B21&gt;=D28,1,2)</f>
        <v>1</v>
      </c>
      <c r="F28" s="5" t="str">
        <f aca="false">IF(C28&lt;&gt;E28,"YES  top quartile lost","no")</f>
        <v>no</v>
      </c>
    </row>
    <row r="30" customFormat="false" ht="39" hidden="false" customHeight="true" outlineLevel="0" collapsed="false">
      <c r="A30" s="3" t="s">
        <v>120</v>
      </c>
      <c r="B30" s="3"/>
      <c r="C30" s="3"/>
      <c r="D30" s="3"/>
      <c r="E30" s="3"/>
      <c r="F30" s="3"/>
      <c r="G30" s="3"/>
      <c r="H30" s="3"/>
    </row>
    <row r="32" customFormat="false" ht="15" hidden="false" customHeight="false" outlineLevel="0" collapsed="false">
      <c r="A32" s="8" t="s">
        <v>121</v>
      </c>
    </row>
    <row r="33" customFormat="false" ht="51.75" hidden="false" customHeight="true" outlineLevel="0" collapsed="false">
      <c r="A33" s="3" t="s">
        <v>122</v>
      </c>
      <c r="B33" s="3"/>
      <c r="C33" s="3"/>
      <c r="D33" s="3"/>
      <c r="E33" s="3"/>
      <c r="F33" s="3"/>
      <c r="G33" s="3"/>
      <c r="H33" s="3"/>
    </row>
    <row r="34" customFormat="false" ht="30" hidden="false" customHeight="true" outlineLevel="0" collapsed="false">
      <c r="A34" s="4" t="s">
        <v>86</v>
      </c>
      <c r="B34" s="4" t="s">
        <v>123</v>
      </c>
      <c r="C34" s="4" t="s">
        <v>124</v>
      </c>
      <c r="D34" s="4" t="s">
        <v>125</v>
      </c>
      <c r="E34" s="4"/>
      <c r="F34" s="4"/>
      <c r="G34" s="4"/>
    </row>
    <row r="35" customFormat="false" ht="15" hidden="false" customHeight="false" outlineLevel="0" collapsed="false">
      <c r="A35" s="5" t="n">
        <v>9</v>
      </c>
      <c r="B35" s="24" t="n">
        <f aca="false">MOD(A35,4)</f>
        <v>1</v>
      </c>
      <c r="C35" s="24" t="n">
        <f aca="false">IF(MOD(A35,4)=0,0,IF(MOD(A35,2)=0,2,3))</f>
        <v>3</v>
      </c>
      <c r="D35" s="22" t="n">
        <f aca="false">C35/A35</f>
        <v>0.333333333333333</v>
      </c>
    </row>
    <row r="36" customFormat="false" ht="15" hidden="false" customHeight="false" outlineLevel="0" collapsed="false">
      <c r="A36" s="5" t="n">
        <v>12</v>
      </c>
      <c r="B36" s="24" t="n">
        <f aca="false">MOD(A36,4)</f>
        <v>0</v>
      </c>
      <c r="C36" s="24" t="n">
        <f aca="false">IF(MOD(A36,4)=0,0,IF(MOD(A36,2)=0,2,3))</f>
        <v>0</v>
      </c>
      <c r="D36" s="22" t="n">
        <f aca="false">C36/A36</f>
        <v>0</v>
      </c>
    </row>
    <row r="37" customFormat="false" ht="15" hidden="false" customHeight="false" outlineLevel="0" collapsed="false">
      <c r="A37" s="5" t="n">
        <v>13</v>
      </c>
      <c r="B37" s="24" t="n">
        <f aca="false">MOD(A37,4)</f>
        <v>1</v>
      </c>
      <c r="C37" s="24" t="n">
        <f aca="false">IF(MOD(A37,4)=0,0,IF(MOD(A37,2)=0,2,3))</f>
        <v>3</v>
      </c>
      <c r="D37" s="22" t="n">
        <f aca="false">C37/A37</f>
        <v>0.230769230769231</v>
      </c>
    </row>
    <row r="38" customFormat="false" ht="15" hidden="false" customHeight="false" outlineLevel="0" collapsed="false">
      <c r="A38" s="5" t="n">
        <v>20</v>
      </c>
      <c r="B38" s="24" t="n">
        <f aca="false">MOD(A38,4)</f>
        <v>0</v>
      </c>
      <c r="C38" s="24" t="n">
        <f aca="false">IF(MOD(A38,4)=0,0,IF(MOD(A38,2)=0,2,3))</f>
        <v>0</v>
      </c>
      <c r="D38" s="22" t="n">
        <f aca="false">C38/A38</f>
        <v>0</v>
      </c>
    </row>
    <row r="39" customFormat="false" ht="15" hidden="false" customHeight="false" outlineLevel="0" collapsed="false">
      <c r="A39" s="5" t="n">
        <v>21</v>
      </c>
      <c r="B39" s="24" t="n">
        <f aca="false">MOD(A39,4)</f>
        <v>1</v>
      </c>
      <c r="C39" s="24" t="n">
        <f aca="false">IF(MOD(A39,4)=0,0,IF(MOD(A39,2)=0,2,3))</f>
        <v>3</v>
      </c>
      <c r="D39" s="22" t="n">
        <f aca="false">C39/A39</f>
        <v>0.142857142857143</v>
      </c>
    </row>
    <row r="40" customFormat="false" ht="15" hidden="false" customHeight="false" outlineLevel="0" collapsed="false">
      <c r="A40" s="5" t="n">
        <v>24</v>
      </c>
      <c r="B40" s="24" t="n">
        <f aca="false">MOD(A40,4)</f>
        <v>0</v>
      </c>
      <c r="C40" s="24" t="n">
        <f aca="false">IF(MOD(A40,4)=0,0,IF(MOD(A40,2)=0,2,3))</f>
        <v>0</v>
      </c>
      <c r="D40" s="22" t="n">
        <f aca="false">C40/A40</f>
        <v>0</v>
      </c>
    </row>
    <row r="41" customFormat="false" ht="15" hidden="false" customHeight="false" outlineLevel="0" collapsed="false">
      <c r="A41" s="5" t="n">
        <v>25</v>
      </c>
      <c r="B41" s="24" t="n">
        <f aca="false">MOD(A41,4)</f>
        <v>1</v>
      </c>
      <c r="C41" s="24" t="n">
        <f aca="false">IF(MOD(A41,4)=0,0,IF(MOD(A41,2)=0,2,3))</f>
        <v>3</v>
      </c>
      <c r="D41" s="22" t="n">
        <f aca="false">C41/A41</f>
        <v>0.12</v>
      </c>
    </row>
    <row r="42" customFormat="false" ht="15" hidden="false" customHeight="false" outlineLevel="0" collapsed="false">
      <c r="A42" s="5" t="n">
        <v>30</v>
      </c>
      <c r="B42" s="24" t="n">
        <f aca="false">MOD(A42,4)</f>
        <v>2</v>
      </c>
      <c r="C42" s="24" t="n">
        <f aca="false">IF(MOD(A42,4)=0,0,IF(MOD(A42,2)=0,2,3))</f>
        <v>2</v>
      </c>
      <c r="D42" s="22" t="n">
        <f aca="false">C42/A42</f>
        <v>0.0666666666666667</v>
      </c>
    </row>
    <row r="43" customFormat="false" ht="15" hidden="false" customHeight="false" outlineLevel="0" collapsed="false">
      <c r="A43" s="5" t="n">
        <v>50</v>
      </c>
      <c r="B43" s="24" t="n">
        <f aca="false">MOD(A43,4)</f>
        <v>2</v>
      </c>
      <c r="C43" s="24" t="n">
        <f aca="false">IF(MOD(A43,4)=0,0,IF(MOD(A43,2)=0,2,3))</f>
        <v>2</v>
      </c>
      <c r="D43" s="22" t="n">
        <f aca="false">C43/A43</f>
        <v>0.04</v>
      </c>
    </row>
    <row r="44" customFormat="false" ht="15" hidden="false" customHeight="false" outlineLevel="0" collapsed="false">
      <c r="A44" s="5" t="n">
        <v>80</v>
      </c>
      <c r="B44" s="24" t="n">
        <f aca="false">MOD(A44,4)</f>
        <v>0</v>
      </c>
      <c r="C44" s="24" t="n">
        <f aca="false">IF(MOD(A44,4)=0,0,IF(MOD(A44,2)=0,2,3))</f>
        <v>0</v>
      </c>
      <c r="D44" s="22" t="n">
        <f aca="false">C44/A44</f>
        <v>0</v>
      </c>
    </row>
    <row r="45" customFormat="false" ht="15" hidden="false" customHeight="false" outlineLevel="0" collapsed="false">
      <c r="A45" s="5" t="n">
        <v>150</v>
      </c>
      <c r="B45" s="24" t="n">
        <f aca="false">MOD(A45,4)</f>
        <v>2</v>
      </c>
      <c r="C45" s="24" t="n">
        <f aca="false">IF(MOD(A45,4)=0,0,IF(MOD(A45,2)=0,2,3))</f>
        <v>2</v>
      </c>
      <c r="D45" s="22" t="n">
        <f aca="false">C45/A45</f>
        <v>0.0133333333333333</v>
      </c>
    </row>
    <row r="46" customFormat="false" ht="15" hidden="false" customHeight="false" outlineLevel="0" collapsed="false">
      <c r="A46" s="5" t="n">
        <v>301</v>
      </c>
      <c r="B46" s="24" t="n">
        <f aca="false">MOD(A46,4)</f>
        <v>1</v>
      </c>
      <c r="C46" s="24" t="n">
        <f aca="false">IF(MOD(A46,4)=0,0,IF(MOD(A46,2)=0,2,3))</f>
        <v>3</v>
      </c>
      <c r="D46" s="22" t="n">
        <f aca="false">C46/A46</f>
        <v>0.00996677740863787</v>
      </c>
    </row>
    <row r="48" customFormat="false" ht="15" hidden="false" customHeight="false" outlineLevel="0" collapsed="false">
      <c r="A48" s="8" t="s">
        <v>126</v>
      </c>
    </row>
    <row r="49" customFormat="false" ht="30" hidden="false" customHeight="true" outlineLevel="0" collapsed="false">
      <c r="A49" s="4" t="s">
        <v>86</v>
      </c>
      <c r="B49" s="4" t="s">
        <v>127</v>
      </c>
      <c r="C49" s="4" t="s">
        <v>128</v>
      </c>
      <c r="D49" s="4"/>
      <c r="E49" s="4"/>
      <c r="F49" s="4"/>
      <c r="G49" s="4"/>
    </row>
    <row r="50" customFormat="false" ht="15" hidden="false" customHeight="false" outlineLevel="0" collapsed="false">
      <c r="A50" s="5" t="n">
        <v>8</v>
      </c>
      <c r="B50" s="25" t="n">
        <v>0.1667</v>
      </c>
      <c r="C50" s="18" t="n">
        <f aca="false">A50*B50</f>
        <v>1.3336</v>
      </c>
    </row>
    <row r="51" customFormat="false" ht="15" hidden="false" customHeight="false" outlineLevel="0" collapsed="false">
      <c r="A51" s="5" t="n">
        <v>12</v>
      </c>
      <c r="B51" s="25" t="n">
        <v>0.1156</v>
      </c>
      <c r="C51" s="18" t="n">
        <f aca="false">A51*B51</f>
        <v>1.3872</v>
      </c>
    </row>
    <row r="52" customFormat="false" ht="15" hidden="false" customHeight="false" outlineLevel="0" collapsed="false">
      <c r="A52" s="5" t="n">
        <v>16</v>
      </c>
      <c r="B52" s="25" t="n">
        <v>0.0882</v>
      </c>
      <c r="C52" s="18" t="n">
        <f aca="false">A52*B52</f>
        <v>1.4112</v>
      </c>
    </row>
    <row r="53" customFormat="false" ht="15" hidden="false" customHeight="false" outlineLevel="0" collapsed="false">
      <c r="A53" s="5" t="n">
        <v>20</v>
      </c>
      <c r="B53" s="25" t="n">
        <v>0.0721</v>
      </c>
      <c r="C53" s="18" t="n">
        <f aca="false">A53*B53</f>
        <v>1.442</v>
      </c>
    </row>
    <row r="54" customFormat="false" ht="15" hidden="false" customHeight="false" outlineLevel="0" collapsed="false">
      <c r="A54" s="5" t="n">
        <v>24</v>
      </c>
      <c r="B54" s="25" t="n">
        <v>0.058</v>
      </c>
      <c r="C54" s="18" t="n">
        <f aca="false">A54*B54</f>
        <v>1.392</v>
      </c>
    </row>
    <row r="55" customFormat="false" ht="15" hidden="false" customHeight="false" outlineLevel="0" collapsed="false">
      <c r="A55" s="5" t="n">
        <v>40</v>
      </c>
      <c r="B55" s="25" t="n">
        <v>0.0368</v>
      </c>
      <c r="C55" s="18" t="n">
        <f aca="false">A55*B55</f>
        <v>1.472</v>
      </c>
    </row>
    <row r="56" customFormat="false" ht="15" hidden="false" customHeight="false" outlineLevel="0" collapsed="false">
      <c r="A56" s="5" t="n">
        <v>80</v>
      </c>
      <c r="B56" s="25" t="n">
        <v>0.0185</v>
      </c>
      <c r="C56" s="18" t="n">
        <f aca="false">A56*B56</f>
        <v>1.48</v>
      </c>
    </row>
    <row r="57" customFormat="false" ht="15" hidden="false" customHeight="false" outlineLevel="0" collapsed="false">
      <c r="A57" s="5" t="n">
        <v>160</v>
      </c>
      <c r="B57" s="25" t="n">
        <v>0.0092</v>
      </c>
      <c r="C57" s="18" t="n">
        <f aca="false">A57*B57</f>
        <v>1.472</v>
      </c>
    </row>
    <row r="58" customFormat="false" ht="15" hidden="false" customHeight="false" outlineLevel="0" collapsed="false">
      <c r="A58" s="5" t="n">
        <v>300</v>
      </c>
      <c r="B58" s="25" t="n">
        <v>0.0051</v>
      </c>
      <c r="C58" s="18" t="n">
        <f aca="false">A58*B58</f>
        <v>1.53</v>
      </c>
    </row>
    <row r="59" customFormat="false" ht="15" hidden="false" customHeight="false" outlineLevel="0" collapsed="false">
      <c r="A59" s="0" t="s">
        <v>129</v>
      </c>
      <c r="B59" s="26" t="n">
        <f aca="false">AVERAGE(C50:C58)</f>
        <v>1.43555555555556</v>
      </c>
    </row>
    <row r="60" customFormat="false" ht="39" hidden="false" customHeight="true" outlineLevel="0" collapsed="false">
      <c r="A60" s="3" t="s">
        <v>130</v>
      </c>
      <c r="B60" s="3"/>
      <c r="C60" s="3"/>
      <c r="D60" s="3"/>
      <c r="E60" s="3"/>
      <c r="F60" s="3"/>
      <c r="G60" s="3"/>
      <c r="H60" s="3"/>
    </row>
    <row r="61" customFormat="false" ht="51.75" hidden="false" customHeight="true" outlineLevel="0" collapsed="false">
      <c r="A61" s="3" t="s">
        <v>131</v>
      </c>
      <c r="B61" s="3"/>
      <c r="C61" s="3"/>
      <c r="D61" s="3"/>
      <c r="E61" s="3"/>
      <c r="F61" s="3"/>
      <c r="G61" s="3"/>
      <c r="H61" s="3"/>
    </row>
  </sheetData>
  <mergeCells count="5">
    <mergeCell ref="A3:H3"/>
    <mergeCell ref="A30:H30"/>
    <mergeCell ref="A33:H33"/>
    <mergeCell ref="A60:H60"/>
    <mergeCell ref="A61:H6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1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8" min="2" style="0" width="14"/>
    <col collapsed="false" customWidth="true" hidden="false" outlineLevel="0" max="11" min="10" style="0" width="10"/>
    <col collapsed="false" customWidth="true" hidden="false" outlineLevel="0" max="12" min="12" style="0" width="12"/>
  </cols>
  <sheetData>
    <row r="1" customFormat="false" ht="21.75" hidden="false" customHeight="true" outlineLevel="0" collapsed="false">
      <c r="A1" s="1" t="s">
        <v>132</v>
      </c>
      <c r="B1" s="2"/>
      <c r="C1" s="2"/>
      <c r="D1" s="2"/>
      <c r="E1" s="2"/>
      <c r="F1" s="2"/>
      <c r="G1" s="2"/>
      <c r="H1" s="2"/>
    </row>
    <row r="3" customFormat="false" ht="51.75" hidden="false" customHeight="true" outlineLevel="0" collapsed="false">
      <c r="A3" s="3" t="s">
        <v>133</v>
      </c>
      <c r="B3" s="3"/>
      <c r="C3" s="3"/>
      <c r="D3" s="3"/>
      <c r="E3" s="3"/>
      <c r="F3" s="3"/>
      <c r="G3" s="3"/>
      <c r="H3" s="3"/>
    </row>
    <row r="5" customFormat="false" ht="15" hidden="false" customHeight="false" outlineLevel="0" collapsed="false">
      <c r="A5" s="8" t="s">
        <v>134</v>
      </c>
    </row>
    <row r="6" customFormat="false" ht="15" hidden="false" customHeight="false" outlineLevel="0" collapsed="false">
      <c r="A6" s="0" t="s">
        <v>135</v>
      </c>
      <c r="B6" s="6" t="n">
        <v>0.7</v>
      </c>
    </row>
    <row r="7" customFormat="false" ht="15" hidden="false" customHeight="false" outlineLevel="0" collapsed="false">
      <c r="A7" s="0" t="s">
        <v>136</v>
      </c>
      <c r="B7" s="6" t="n">
        <v>0.5</v>
      </c>
    </row>
    <row r="8" customFormat="false" ht="15" hidden="false" customHeight="false" outlineLevel="0" collapsed="false">
      <c r="A8" s="0" t="s">
        <v>137</v>
      </c>
      <c r="B8" s="6" t="n">
        <v>0.2</v>
      </c>
    </row>
    <row r="9" customFormat="false" ht="15" hidden="false" customHeight="false" outlineLevel="0" collapsed="false">
      <c r="A9" s="0" t="s">
        <v>138</v>
      </c>
      <c r="B9" s="6" t="n">
        <v>0.75</v>
      </c>
    </row>
    <row r="10" customFormat="false" ht="15" hidden="false" customHeight="false" outlineLevel="0" collapsed="false">
      <c r="A10" s="0" t="s">
        <v>139</v>
      </c>
      <c r="B10" s="6" t="n">
        <v>0.35</v>
      </c>
    </row>
    <row r="11" customFormat="false" ht="15" hidden="false" customHeight="false" outlineLevel="0" collapsed="false">
      <c r="A11" s="0" t="s">
        <v>140</v>
      </c>
      <c r="B11" s="6" t="n">
        <v>0.45</v>
      </c>
    </row>
    <row r="12" customFormat="false" ht="15" hidden="false" customHeight="false" outlineLevel="0" collapsed="false">
      <c r="A12" s="0" t="s">
        <v>141</v>
      </c>
      <c r="B12" s="6" t="n">
        <v>8</v>
      </c>
    </row>
    <row r="13" customFormat="false" ht="15" hidden="false" customHeight="false" outlineLevel="0" collapsed="false">
      <c r="A13" s="0" t="s">
        <v>142</v>
      </c>
      <c r="B13" s="11" t="n">
        <f aca="false">'2 Boundary precision'!B11</f>
        <v>8.30257242363137</v>
      </c>
    </row>
    <row r="15" customFormat="false" ht="15" hidden="false" customHeight="false" outlineLevel="0" collapsed="false">
      <c r="A15" s="8" t="s">
        <v>143</v>
      </c>
    </row>
    <row r="16" customFormat="false" ht="15" hidden="false" customHeight="false" outlineLevel="0" collapsed="false">
      <c r="A16" s="0" t="s">
        <v>144</v>
      </c>
      <c r="B16" s="27" t="n">
        <v>1</v>
      </c>
    </row>
    <row r="17" customFormat="false" ht="15" hidden="false" customHeight="false" outlineLevel="0" collapsed="false">
      <c r="A17" s="0" t="s">
        <v>145</v>
      </c>
      <c r="B17" s="27" t="n">
        <v>1</v>
      </c>
    </row>
    <row r="18" customFormat="false" ht="15" hidden="false" customHeight="false" outlineLevel="0" collapsed="false">
      <c r="A18" s="0" t="s">
        <v>146</v>
      </c>
      <c r="B18" s="27" t="n">
        <v>1</v>
      </c>
    </row>
    <row r="20" customFormat="false" ht="15" hidden="false" customHeight="false" outlineLevel="0" collapsed="false">
      <c r="A20" s="8" t="s">
        <v>147</v>
      </c>
    </row>
    <row r="21" customFormat="false" ht="15" hidden="false" customHeight="false" outlineLevel="0" collapsed="false">
      <c r="A21" s="0" t="s">
        <v>148</v>
      </c>
      <c r="B21" s="11" t="n">
        <f aca="false">SUM($K$200:$K$2199)/2000</f>
        <v>0.56265625</v>
      </c>
    </row>
    <row r="22" customFormat="false" ht="15" hidden="false" customHeight="false" outlineLevel="0" collapsed="false">
      <c r="A22" s="0" t="s">
        <v>149</v>
      </c>
      <c r="B22" s="28" t="n">
        <f aca="false">(MATCH(SUM($K$200:$K$2199)/2,$L$200:$L$2199,1)+0.5)/2000</f>
        <v>0.67625</v>
      </c>
    </row>
    <row r="23" customFormat="false" ht="15" hidden="false" customHeight="false" outlineLevel="0" collapsed="false">
      <c r="A23" s="0" t="s">
        <v>150</v>
      </c>
      <c r="B23" s="11" t="n">
        <f aca="false">B12+B13*NORMSINV(B22)</f>
        <v>11.7962514699158</v>
      </c>
    </row>
    <row r="24" customFormat="false" ht="15" hidden="false" customHeight="false" outlineLevel="0" collapsed="false">
      <c r="A24" s="0" t="s">
        <v>151</v>
      </c>
      <c r="B24" s="11" t="n">
        <f aca="false">B23-B12</f>
        <v>3.79625146991576</v>
      </c>
    </row>
    <row r="25" customFormat="false" ht="15" hidden="false" customHeight="false" outlineLevel="0" collapsed="false">
      <c r="A25" s="0" t="s">
        <v>152</v>
      </c>
      <c r="B25" s="9" t="n">
        <f aca="false">B24*100</f>
        <v>379.625146991576</v>
      </c>
    </row>
    <row r="27" customFormat="false" ht="15" hidden="false" customHeight="false" outlineLevel="0" collapsed="false">
      <c r="A27" s="8" t="s">
        <v>153</v>
      </c>
    </row>
    <row r="28" customFormat="false" ht="30" hidden="false" customHeight="true" outlineLevel="0" collapsed="false">
      <c r="A28" s="4" t="s">
        <v>154</v>
      </c>
      <c r="B28" s="4" t="s">
        <v>150</v>
      </c>
      <c r="C28" s="4" t="s">
        <v>155</v>
      </c>
      <c r="D28" s="4" t="s">
        <v>156</v>
      </c>
      <c r="E28" s="4"/>
      <c r="F28" s="4"/>
      <c r="G28" s="4"/>
    </row>
    <row r="29" customFormat="false" ht="15" hidden="false" customHeight="false" outlineLevel="0" collapsed="false">
      <c r="A29" s="5" t="s">
        <v>157</v>
      </c>
      <c r="B29" s="11" t="n">
        <v>8</v>
      </c>
      <c r="C29" s="20" t="n">
        <f aca="false">B29-B12</f>
        <v>0</v>
      </c>
      <c r="D29" s="20" t="n">
        <v>0.7</v>
      </c>
    </row>
    <row r="30" customFormat="false" ht="15" hidden="false" customHeight="false" outlineLevel="0" collapsed="false">
      <c r="A30" s="5" t="s">
        <v>158</v>
      </c>
      <c r="B30" s="11" t="n">
        <v>9.81681170102069</v>
      </c>
      <c r="C30" s="20" t="n">
        <f aca="false">B30-B12</f>
        <v>1.81681170102069</v>
      </c>
      <c r="D30" s="20" t="n">
        <v>0.7</v>
      </c>
    </row>
    <row r="31" customFormat="false" ht="15" hidden="false" customHeight="false" outlineLevel="0" collapsed="false">
      <c r="A31" s="5" t="s">
        <v>159</v>
      </c>
      <c r="B31" s="11" t="n">
        <v>9.57016943077305</v>
      </c>
      <c r="C31" s="20" t="n">
        <f aca="false">B31-B12</f>
        <v>1.57016943077305</v>
      </c>
      <c r="D31" s="20" t="n">
        <v>0.595</v>
      </c>
    </row>
    <row r="32" customFormat="false" ht="15" hidden="false" customHeight="false" outlineLevel="0" collapsed="false">
      <c r="A32" s="5" t="s">
        <v>160</v>
      </c>
      <c r="B32" s="11" t="n">
        <v>9.64969380125663</v>
      </c>
      <c r="C32" s="20" t="n">
        <f aca="false">B32-B12</f>
        <v>1.64969380125663</v>
      </c>
      <c r="D32" s="20" t="n">
        <v>0.58975</v>
      </c>
    </row>
    <row r="33" customFormat="false" ht="15" hidden="false" customHeight="false" outlineLevel="0" collapsed="false">
      <c r="A33" s="5" t="s">
        <v>161</v>
      </c>
      <c r="B33" s="11" t="n">
        <v>11.7971561567791</v>
      </c>
      <c r="C33" s="20" t="n">
        <f aca="false">B33-B12</f>
        <v>3.79715615677909</v>
      </c>
      <c r="D33" s="20" t="n">
        <v>0.56265625</v>
      </c>
    </row>
    <row r="34" customFormat="false" ht="15" hidden="false" customHeight="false" outlineLevel="0" collapsed="false">
      <c r="A34" s="0" t="s">
        <v>162</v>
      </c>
      <c r="B34" s="11" t="n">
        <f aca="false">C30+C31+C32</f>
        <v>5.03667493305037</v>
      </c>
    </row>
    <row r="35" customFormat="false" ht="15" hidden="false" customHeight="false" outlineLevel="0" collapsed="false">
      <c r="A35" s="0" t="s">
        <v>163</v>
      </c>
      <c r="B35" s="11" t="n">
        <f aca="false">C33</f>
        <v>3.79715615677909</v>
      </c>
    </row>
    <row r="36" customFormat="false" ht="15" hidden="false" customHeight="false" outlineLevel="0" collapsed="false">
      <c r="A36" s="0" t="s">
        <v>164</v>
      </c>
      <c r="B36" s="13" t="n">
        <f aca="false">B35/B34</f>
        <v>0.753901374865861</v>
      </c>
    </row>
    <row r="37" customFormat="false" ht="64.5" hidden="false" customHeight="true" outlineLevel="0" collapsed="false">
      <c r="A37" s="3" t="s">
        <v>165</v>
      </c>
      <c r="B37" s="3"/>
      <c r="C37" s="3"/>
      <c r="D37" s="3"/>
      <c r="E37" s="3"/>
      <c r="F37" s="3"/>
      <c r="G37" s="3"/>
      <c r="H37" s="3"/>
    </row>
    <row r="198" customFormat="false" ht="15" hidden="false" customHeight="false" outlineLevel="0" collapsed="false">
      <c r="J198" s="12" t="s">
        <v>166</v>
      </c>
    </row>
    <row r="199" customFormat="false" ht="15" hidden="false" customHeight="false" outlineLevel="0" collapsed="false">
      <c r="J199" s="29" t="s">
        <v>167</v>
      </c>
      <c r="K199" s="29" t="s">
        <v>168</v>
      </c>
      <c r="L199" s="29" t="s">
        <v>169</v>
      </c>
    </row>
    <row r="200" customFormat="false" ht="15" hidden="false" customHeight="false" outlineLevel="0" collapsed="false">
      <c r="J200" s="30" t="n">
        <v>0.00025</v>
      </c>
      <c r="K200" s="31" t="n">
        <f aca="false">MIN(MAX(IF($B16=1,$B6+$B7*(J200-0.5),$B6),0),1)*IF(AND($B17=1,J200&lt;$B8),1-$B9,1)*IF(AND($B18=1,J200&lt;$B11),1-$B10,1)</f>
        <v>0.0731453125</v>
      </c>
      <c r="L200" s="31" t="n">
        <f aca="false">K200</f>
        <v>0.0731453125</v>
      </c>
    </row>
    <row r="201" customFormat="false" ht="15" hidden="false" customHeight="false" outlineLevel="0" collapsed="false">
      <c r="J201" s="30" t="n">
        <v>0.00075</v>
      </c>
      <c r="K201" s="31" t="n">
        <f aca="false">MIN(MAX(IF($B16=1,$B6+$B7*(J201-0.5),$B6),0),1)*IF(AND($B17=1,J201&lt;$B8),1-$B9,1)*IF(AND($B18=1,J201&lt;$B11),1-$B10,1)</f>
        <v>0.0731859375</v>
      </c>
      <c r="L201" s="31" t="n">
        <f aca="false">L200+K201</f>
        <v>0.14633125</v>
      </c>
    </row>
    <row r="202" customFormat="false" ht="15" hidden="false" customHeight="false" outlineLevel="0" collapsed="false">
      <c r="J202" s="30" t="n">
        <v>0.00125</v>
      </c>
      <c r="K202" s="31" t="n">
        <f aca="false">MIN(MAX(IF($B16=1,$B6+$B7*(J202-0.5),$B6),0),1)*IF(AND($B17=1,J202&lt;$B8),1-$B9,1)*IF(AND($B18=1,J202&lt;$B11),1-$B10,1)</f>
        <v>0.0732265625</v>
      </c>
      <c r="L202" s="31" t="n">
        <f aca="false">L201+K202</f>
        <v>0.2195578125</v>
      </c>
    </row>
    <row r="203" customFormat="false" ht="15" hidden="false" customHeight="false" outlineLevel="0" collapsed="false">
      <c r="J203" s="30" t="n">
        <v>0.00175</v>
      </c>
      <c r="K203" s="31" t="n">
        <f aca="false">MIN(MAX(IF($B16=1,$B6+$B7*(J203-0.5),$B6),0),1)*IF(AND($B17=1,J203&lt;$B8),1-$B9,1)*IF(AND($B18=1,J203&lt;$B11),1-$B10,1)</f>
        <v>0.0732671875</v>
      </c>
      <c r="L203" s="31" t="n">
        <f aca="false">L202+K203</f>
        <v>0.292825</v>
      </c>
    </row>
    <row r="204" customFormat="false" ht="15" hidden="false" customHeight="false" outlineLevel="0" collapsed="false">
      <c r="J204" s="30" t="n">
        <v>0.00225</v>
      </c>
      <c r="K204" s="31" t="n">
        <f aca="false">MIN(MAX(IF($B16=1,$B6+$B7*(J204-0.5),$B6),0),1)*IF(AND($B17=1,J204&lt;$B8),1-$B9,1)*IF(AND($B18=1,J204&lt;$B11),1-$B10,1)</f>
        <v>0.0733078125</v>
      </c>
      <c r="L204" s="31" t="n">
        <f aca="false">L203+K204</f>
        <v>0.3661328125</v>
      </c>
    </row>
    <row r="205" customFormat="false" ht="15" hidden="false" customHeight="false" outlineLevel="0" collapsed="false">
      <c r="J205" s="30" t="n">
        <v>0.00275</v>
      </c>
      <c r="K205" s="31" t="n">
        <f aca="false">MIN(MAX(IF($B16=1,$B6+$B7*(J205-0.5),$B6),0),1)*IF(AND($B17=1,J205&lt;$B8),1-$B9,1)*IF(AND($B18=1,J205&lt;$B11),1-$B10,1)</f>
        <v>0.0733484375</v>
      </c>
      <c r="L205" s="31" t="n">
        <f aca="false">L204+K205</f>
        <v>0.43948125</v>
      </c>
    </row>
    <row r="206" customFormat="false" ht="15" hidden="false" customHeight="false" outlineLevel="0" collapsed="false">
      <c r="J206" s="30" t="n">
        <v>0.00325</v>
      </c>
      <c r="K206" s="31" t="n">
        <f aca="false">MIN(MAX(IF($B16=1,$B6+$B7*(J206-0.5),$B6),0),1)*IF(AND($B17=1,J206&lt;$B8),1-$B9,1)*IF(AND($B18=1,J206&lt;$B11),1-$B10,1)</f>
        <v>0.0733890625</v>
      </c>
      <c r="L206" s="31" t="n">
        <f aca="false">L205+K206</f>
        <v>0.5128703125</v>
      </c>
    </row>
    <row r="207" customFormat="false" ht="15" hidden="false" customHeight="false" outlineLevel="0" collapsed="false">
      <c r="J207" s="30" t="n">
        <v>0.00375</v>
      </c>
      <c r="K207" s="31" t="n">
        <f aca="false">MIN(MAX(IF($B16=1,$B6+$B7*(J207-0.5),$B6),0),1)*IF(AND($B17=1,J207&lt;$B8),1-$B9,1)*IF(AND($B18=1,J207&lt;$B11),1-$B10,1)</f>
        <v>0.0734296875</v>
      </c>
      <c r="L207" s="31" t="n">
        <f aca="false">L206+K207</f>
        <v>0.5863</v>
      </c>
    </row>
    <row r="208" customFormat="false" ht="15" hidden="false" customHeight="false" outlineLevel="0" collapsed="false">
      <c r="J208" s="30" t="n">
        <v>0.00425</v>
      </c>
      <c r="K208" s="31" t="n">
        <f aca="false">MIN(MAX(IF($B16=1,$B6+$B7*(J208-0.5),$B6),0),1)*IF(AND($B17=1,J208&lt;$B8),1-$B9,1)*IF(AND($B18=1,J208&lt;$B11),1-$B10,1)</f>
        <v>0.0734703125</v>
      </c>
      <c r="L208" s="31" t="n">
        <f aca="false">L207+K208</f>
        <v>0.6597703125</v>
      </c>
    </row>
    <row r="209" customFormat="false" ht="15" hidden="false" customHeight="false" outlineLevel="0" collapsed="false">
      <c r="J209" s="30" t="n">
        <v>0.00475</v>
      </c>
      <c r="K209" s="31" t="n">
        <f aca="false">MIN(MAX(IF($B16=1,$B6+$B7*(J209-0.5),$B6),0),1)*IF(AND($B17=1,J209&lt;$B8),1-$B9,1)*IF(AND($B18=1,J209&lt;$B11),1-$B10,1)</f>
        <v>0.0735109375</v>
      </c>
      <c r="L209" s="31" t="n">
        <f aca="false">L208+K209</f>
        <v>0.73328125</v>
      </c>
    </row>
    <row r="210" customFormat="false" ht="15" hidden="false" customHeight="false" outlineLevel="0" collapsed="false">
      <c r="J210" s="30" t="n">
        <v>0.00525</v>
      </c>
      <c r="K210" s="31" t="n">
        <f aca="false">MIN(MAX(IF($B16=1,$B6+$B7*(J210-0.5),$B6),0),1)*IF(AND($B17=1,J210&lt;$B8),1-$B9,1)*IF(AND($B18=1,J210&lt;$B11),1-$B10,1)</f>
        <v>0.0735515625</v>
      </c>
      <c r="L210" s="31" t="n">
        <f aca="false">L209+K210</f>
        <v>0.8068328125</v>
      </c>
    </row>
    <row r="211" customFormat="false" ht="15" hidden="false" customHeight="false" outlineLevel="0" collapsed="false">
      <c r="J211" s="30" t="n">
        <v>0.00575</v>
      </c>
      <c r="K211" s="31" t="n">
        <f aca="false">MIN(MAX(IF($B16=1,$B6+$B7*(J211-0.5),$B6),0),1)*IF(AND($B17=1,J211&lt;$B8),1-$B9,1)*IF(AND($B18=1,J211&lt;$B11),1-$B10,1)</f>
        <v>0.0735921875</v>
      </c>
      <c r="L211" s="31" t="n">
        <f aca="false">L210+K211</f>
        <v>0.880425</v>
      </c>
    </row>
    <row r="212" customFormat="false" ht="15" hidden="false" customHeight="false" outlineLevel="0" collapsed="false">
      <c r="J212" s="30" t="n">
        <v>0.00625</v>
      </c>
      <c r="K212" s="31" t="n">
        <f aca="false">MIN(MAX(IF($B16=1,$B6+$B7*(J212-0.5),$B6),0),1)*IF(AND($B17=1,J212&lt;$B8),1-$B9,1)*IF(AND($B18=1,J212&lt;$B11),1-$B10,1)</f>
        <v>0.0736328125</v>
      </c>
      <c r="L212" s="31" t="n">
        <f aca="false">L211+K212</f>
        <v>0.9540578125</v>
      </c>
    </row>
    <row r="213" customFormat="false" ht="15" hidden="false" customHeight="false" outlineLevel="0" collapsed="false">
      <c r="J213" s="30" t="n">
        <v>0.00675</v>
      </c>
      <c r="K213" s="31" t="n">
        <f aca="false">MIN(MAX(IF($B16=1,$B6+$B7*(J213-0.5),$B6),0),1)*IF(AND($B17=1,J213&lt;$B8),1-$B9,1)*IF(AND($B18=1,J213&lt;$B11),1-$B10,1)</f>
        <v>0.0736734375</v>
      </c>
      <c r="L213" s="31" t="n">
        <f aca="false">L212+K213</f>
        <v>1.02773125</v>
      </c>
    </row>
    <row r="214" customFormat="false" ht="15" hidden="false" customHeight="false" outlineLevel="0" collapsed="false">
      <c r="J214" s="30" t="n">
        <v>0.00725</v>
      </c>
      <c r="K214" s="31" t="n">
        <f aca="false">MIN(MAX(IF($B16=1,$B6+$B7*(J214-0.5),$B6),0),1)*IF(AND($B17=1,J214&lt;$B8),1-$B9,1)*IF(AND($B18=1,J214&lt;$B11),1-$B10,1)</f>
        <v>0.0737140625</v>
      </c>
      <c r="L214" s="31" t="n">
        <f aca="false">L213+K214</f>
        <v>1.1014453125</v>
      </c>
    </row>
    <row r="215" customFormat="false" ht="15" hidden="false" customHeight="false" outlineLevel="0" collapsed="false">
      <c r="J215" s="30" t="n">
        <v>0.00775</v>
      </c>
      <c r="K215" s="31" t="n">
        <f aca="false">MIN(MAX(IF($B16=1,$B6+$B7*(J215-0.5),$B6),0),1)*IF(AND($B17=1,J215&lt;$B8),1-$B9,1)*IF(AND($B18=1,J215&lt;$B11),1-$B10,1)</f>
        <v>0.0737546875</v>
      </c>
      <c r="L215" s="31" t="n">
        <f aca="false">L214+K215</f>
        <v>1.1752</v>
      </c>
    </row>
    <row r="216" customFormat="false" ht="15" hidden="false" customHeight="false" outlineLevel="0" collapsed="false">
      <c r="J216" s="30" t="n">
        <v>0.00825</v>
      </c>
      <c r="K216" s="31" t="n">
        <f aca="false">MIN(MAX(IF($B16=1,$B6+$B7*(J216-0.5),$B6),0),1)*IF(AND($B17=1,J216&lt;$B8),1-$B9,1)*IF(AND($B18=1,J216&lt;$B11),1-$B10,1)</f>
        <v>0.0737953125</v>
      </c>
      <c r="L216" s="31" t="n">
        <f aca="false">L215+K216</f>
        <v>1.2489953125</v>
      </c>
    </row>
    <row r="217" customFormat="false" ht="15" hidden="false" customHeight="false" outlineLevel="0" collapsed="false">
      <c r="J217" s="30" t="n">
        <v>0.00875</v>
      </c>
      <c r="K217" s="31" t="n">
        <f aca="false">MIN(MAX(IF($B16=1,$B6+$B7*(J217-0.5),$B6),0),1)*IF(AND($B17=1,J217&lt;$B8),1-$B9,1)*IF(AND($B18=1,J217&lt;$B11),1-$B10,1)</f>
        <v>0.0738359375</v>
      </c>
      <c r="L217" s="31" t="n">
        <f aca="false">L216+K217</f>
        <v>1.32283125</v>
      </c>
    </row>
    <row r="218" customFormat="false" ht="15" hidden="false" customHeight="false" outlineLevel="0" collapsed="false">
      <c r="J218" s="30" t="n">
        <v>0.00925</v>
      </c>
      <c r="K218" s="31" t="n">
        <f aca="false">MIN(MAX(IF($B16=1,$B6+$B7*(J218-0.5),$B6),0),1)*IF(AND($B17=1,J218&lt;$B8),1-$B9,1)*IF(AND($B18=1,J218&lt;$B11),1-$B10,1)</f>
        <v>0.0738765625</v>
      </c>
      <c r="L218" s="31" t="n">
        <f aca="false">L217+K218</f>
        <v>1.3967078125</v>
      </c>
    </row>
    <row r="219" customFormat="false" ht="15" hidden="false" customHeight="false" outlineLevel="0" collapsed="false">
      <c r="J219" s="30" t="n">
        <v>0.00975</v>
      </c>
      <c r="K219" s="31" t="n">
        <f aca="false">MIN(MAX(IF($B16=1,$B6+$B7*(J219-0.5),$B6),0),1)*IF(AND($B17=1,J219&lt;$B8),1-$B9,1)*IF(AND($B18=1,J219&lt;$B11),1-$B10,1)</f>
        <v>0.0739171875</v>
      </c>
      <c r="L219" s="31" t="n">
        <f aca="false">L218+K219</f>
        <v>1.470625</v>
      </c>
    </row>
    <row r="220" customFormat="false" ht="15" hidden="false" customHeight="false" outlineLevel="0" collapsed="false">
      <c r="J220" s="30" t="n">
        <v>0.01025</v>
      </c>
      <c r="K220" s="31" t="n">
        <f aca="false">MIN(MAX(IF($B16=1,$B6+$B7*(J220-0.5),$B6),0),1)*IF(AND($B17=1,J220&lt;$B8),1-$B9,1)*IF(AND($B18=1,J220&lt;$B11),1-$B10,1)</f>
        <v>0.0739578125</v>
      </c>
      <c r="L220" s="31" t="n">
        <f aca="false">L219+K220</f>
        <v>1.5445828125</v>
      </c>
    </row>
    <row r="221" customFormat="false" ht="15" hidden="false" customHeight="false" outlineLevel="0" collapsed="false">
      <c r="J221" s="30" t="n">
        <v>0.01075</v>
      </c>
      <c r="K221" s="31" t="n">
        <f aca="false">MIN(MAX(IF($B16=1,$B6+$B7*(J221-0.5),$B6),0),1)*IF(AND($B17=1,J221&lt;$B8),1-$B9,1)*IF(AND($B18=1,J221&lt;$B11),1-$B10,1)</f>
        <v>0.0739984375</v>
      </c>
      <c r="L221" s="31" t="n">
        <f aca="false">L220+K221</f>
        <v>1.61858125</v>
      </c>
    </row>
    <row r="222" customFormat="false" ht="15" hidden="false" customHeight="false" outlineLevel="0" collapsed="false">
      <c r="J222" s="30" t="n">
        <v>0.01125</v>
      </c>
      <c r="K222" s="31" t="n">
        <f aca="false">MIN(MAX(IF($B16=1,$B6+$B7*(J222-0.5),$B6),0),1)*IF(AND($B17=1,J222&lt;$B8),1-$B9,1)*IF(AND($B18=1,J222&lt;$B11),1-$B10,1)</f>
        <v>0.0740390625</v>
      </c>
      <c r="L222" s="31" t="n">
        <f aca="false">L221+K222</f>
        <v>1.6926203125</v>
      </c>
    </row>
    <row r="223" customFormat="false" ht="15" hidden="false" customHeight="false" outlineLevel="0" collapsed="false">
      <c r="J223" s="30" t="n">
        <v>0.01175</v>
      </c>
      <c r="K223" s="31" t="n">
        <f aca="false">MIN(MAX(IF($B16=1,$B6+$B7*(J223-0.5),$B6),0),1)*IF(AND($B17=1,J223&lt;$B8),1-$B9,1)*IF(AND($B18=1,J223&lt;$B11),1-$B10,1)</f>
        <v>0.0740796875</v>
      </c>
      <c r="L223" s="31" t="n">
        <f aca="false">L222+K223</f>
        <v>1.7667</v>
      </c>
    </row>
    <row r="224" customFormat="false" ht="15" hidden="false" customHeight="false" outlineLevel="0" collapsed="false">
      <c r="J224" s="30" t="n">
        <v>0.01225</v>
      </c>
      <c r="K224" s="31" t="n">
        <f aca="false">MIN(MAX(IF($B16=1,$B6+$B7*(J224-0.5),$B6),0),1)*IF(AND($B17=1,J224&lt;$B8),1-$B9,1)*IF(AND($B18=1,J224&lt;$B11),1-$B10,1)</f>
        <v>0.0741203125</v>
      </c>
      <c r="L224" s="31" t="n">
        <f aca="false">L223+K224</f>
        <v>1.8408203125</v>
      </c>
    </row>
    <row r="225" customFormat="false" ht="15" hidden="false" customHeight="false" outlineLevel="0" collapsed="false">
      <c r="J225" s="30" t="n">
        <v>0.01275</v>
      </c>
      <c r="K225" s="31" t="n">
        <f aca="false">MIN(MAX(IF($B16=1,$B6+$B7*(J225-0.5),$B6),0),1)*IF(AND($B17=1,J225&lt;$B8),1-$B9,1)*IF(AND($B18=1,J225&lt;$B11),1-$B10,1)</f>
        <v>0.0741609375</v>
      </c>
      <c r="L225" s="31" t="n">
        <f aca="false">L224+K225</f>
        <v>1.91498125</v>
      </c>
    </row>
    <row r="226" customFormat="false" ht="15" hidden="false" customHeight="false" outlineLevel="0" collapsed="false">
      <c r="J226" s="30" t="n">
        <v>0.01325</v>
      </c>
      <c r="K226" s="31" t="n">
        <f aca="false">MIN(MAX(IF($B16=1,$B6+$B7*(J226-0.5),$B6),0),1)*IF(AND($B17=1,J226&lt;$B8),1-$B9,1)*IF(AND($B18=1,J226&lt;$B11),1-$B10,1)</f>
        <v>0.0742015625</v>
      </c>
      <c r="L226" s="31" t="n">
        <f aca="false">L225+K226</f>
        <v>1.9891828125</v>
      </c>
    </row>
    <row r="227" customFormat="false" ht="15" hidden="false" customHeight="false" outlineLevel="0" collapsed="false">
      <c r="J227" s="30" t="n">
        <v>0.01375</v>
      </c>
      <c r="K227" s="31" t="n">
        <f aca="false">MIN(MAX(IF($B16=1,$B6+$B7*(J227-0.5),$B6),0),1)*IF(AND($B17=1,J227&lt;$B8),1-$B9,1)*IF(AND($B18=1,J227&lt;$B11),1-$B10,1)</f>
        <v>0.0742421875</v>
      </c>
      <c r="L227" s="31" t="n">
        <f aca="false">L226+K227</f>
        <v>2.063425</v>
      </c>
    </row>
    <row r="228" customFormat="false" ht="15" hidden="false" customHeight="false" outlineLevel="0" collapsed="false">
      <c r="J228" s="30" t="n">
        <v>0.01425</v>
      </c>
      <c r="K228" s="31" t="n">
        <f aca="false">MIN(MAX(IF($B16=1,$B6+$B7*(J228-0.5),$B6),0),1)*IF(AND($B17=1,J228&lt;$B8),1-$B9,1)*IF(AND($B18=1,J228&lt;$B11),1-$B10,1)</f>
        <v>0.0742828125</v>
      </c>
      <c r="L228" s="31" t="n">
        <f aca="false">L227+K228</f>
        <v>2.1377078125</v>
      </c>
    </row>
    <row r="229" customFormat="false" ht="15" hidden="false" customHeight="false" outlineLevel="0" collapsed="false">
      <c r="J229" s="30" t="n">
        <v>0.01475</v>
      </c>
      <c r="K229" s="31" t="n">
        <f aca="false">MIN(MAX(IF($B16=1,$B6+$B7*(J229-0.5),$B6),0),1)*IF(AND($B17=1,J229&lt;$B8),1-$B9,1)*IF(AND($B18=1,J229&lt;$B11),1-$B10,1)</f>
        <v>0.0743234375</v>
      </c>
      <c r="L229" s="31" t="n">
        <f aca="false">L228+K229</f>
        <v>2.21203125</v>
      </c>
    </row>
    <row r="230" customFormat="false" ht="15" hidden="false" customHeight="false" outlineLevel="0" collapsed="false">
      <c r="J230" s="30" t="n">
        <v>0.01525</v>
      </c>
      <c r="K230" s="31" t="n">
        <f aca="false">MIN(MAX(IF($B16=1,$B6+$B7*(J230-0.5),$B6),0),1)*IF(AND($B17=1,J230&lt;$B8),1-$B9,1)*IF(AND($B18=1,J230&lt;$B11),1-$B10,1)</f>
        <v>0.0743640625</v>
      </c>
      <c r="L230" s="31" t="n">
        <f aca="false">L229+K230</f>
        <v>2.2863953125</v>
      </c>
    </row>
    <row r="231" customFormat="false" ht="15" hidden="false" customHeight="false" outlineLevel="0" collapsed="false">
      <c r="J231" s="30" t="n">
        <v>0.01575</v>
      </c>
      <c r="K231" s="31" t="n">
        <f aca="false">MIN(MAX(IF($B16=1,$B6+$B7*(J231-0.5),$B6),0),1)*IF(AND($B17=1,J231&lt;$B8),1-$B9,1)*IF(AND($B18=1,J231&lt;$B11),1-$B10,1)</f>
        <v>0.0744046875</v>
      </c>
      <c r="L231" s="31" t="n">
        <f aca="false">L230+K231</f>
        <v>2.3608</v>
      </c>
    </row>
    <row r="232" customFormat="false" ht="15" hidden="false" customHeight="false" outlineLevel="0" collapsed="false">
      <c r="J232" s="30" t="n">
        <v>0.01625</v>
      </c>
      <c r="K232" s="31" t="n">
        <f aca="false">MIN(MAX(IF($B16=1,$B6+$B7*(J232-0.5),$B6),0),1)*IF(AND($B17=1,J232&lt;$B8),1-$B9,1)*IF(AND($B18=1,J232&lt;$B11),1-$B10,1)</f>
        <v>0.0744453125</v>
      </c>
      <c r="L232" s="31" t="n">
        <f aca="false">L231+K232</f>
        <v>2.4352453125</v>
      </c>
    </row>
    <row r="233" customFormat="false" ht="15" hidden="false" customHeight="false" outlineLevel="0" collapsed="false">
      <c r="J233" s="30" t="n">
        <v>0.01675</v>
      </c>
      <c r="K233" s="31" t="n">
        <f aca="false">MIN(MAX(IF($B16=1,$B6+$B7*(J233-0.5),$B6),0),1)*IF(AND($B17=1,J233&lt;$B8),1-$B9,1)*IF(AND($B18=1,J233&lt;$B11),1-$B10,1)</f>
        <v>0.0744859375</v>
      </c>
      <c r="L233" s="31" t="n">
        <f aca="false">L232+K233</f>
        <v>2.50973125</v>
      </c>
    </row>
    <row r="234" customFormat="false" ht="15" hidden="false" customHeight="false" outlineLevel="0" collapsed="false">
      <c r="J234" s="30" t="n">
        <v>0.01725</v>
      </c>
      <c r="K234" s="31" t="n">
        <f aca="false">MIN(MAX(IF($B16=1,$B6+$B7*(J234-0.5),$B6),0),1)*IF(AND($B17=1,J234&lt;$B8),1-$B9,1)*IF(AND($B18=1,J234&lt;$B11),1-$B10,1)</f>
        <v>0.0745265625</v>
      </c>
      <c r="L234" s="31" t="n">
        <f aca="false">L233+K234</f>
        <v>2.5842578125</v>
      </c>
    </row>
    <row r="235" customFormat="false" ht="15" hidden="false" customHeight="false" outlineLevel="0" collapsed="false">
      <c r="J235" s="30" t="n">
        <v>0.01775</v>
      </c>
      <c r="K235" s="31" t="n">
        <f aca="false">MIN(MAX(IF($B16=1,$B6+$B7*(J235-0.5),$B6),0),1)*IF(AND($B17=1,J235&lt;$B8),1-$B9,1)*IF(AND($B18=1,J235&lt;$B11),1-$B10,1)</f>
        <v>0.0745671875</v>
      </c>
      <c r="L235" s="31" t="n">
        <f aca="false">L234+K235</f>
        <v>2.658825</v>
      </c>
    </row>
    <row r="236" customFormat="false" ht="15" hidden="false" customHeight="false" outlineLevel="0" collapsed="false">
      <c r="J236" s="30" t="n">
        <v>0.01825</v>
      </c>
      <c r="K236" s="31" t="n">
        <f aca="false">MIN(MAX(IF($B16=1,$B6+$B7*(J236-0.5),$B6),0),1)*IF(AND($B17=1,J236&lt;$B8),1-$B9,1)*IF(AND($B18=1,J236&lt;$B11),1-$B10,1)</f>
        <v>0.0746078125</v>
      </c>
      <c r="L236" s="31" t="n">
        <f aca="false">L235+K236</f>
        <v>2.7334328125</v>
      </c>
    </row>
    <row r="237" customFormat="false" ht="15" hidden="false" customHeight="false" outlineLevel="0" collapsed="false">
      <c r="J237" s="30" t="n">
        <v>0.01875</v>
      </c>
      <c r="K237" s="31" t="n">
        <f aca="false">MIN(MAX(IF($B16=1,$B6+$B7*(J237-0.5),$B6),0),1)*IF(AND($B17=1,J237&lt;$B8),1-$B9,1)*IF(AND($B18=1,J237&lt;$B11),1-$B10,1)</f>
        <v>0.0746484375</v>
      </c>
      <c r="L237" s="31" t="n">
        <f aca="false">L236+K237</f>
        <v>2.80808125</v>
      </c>
    </row>
    <row r="238" customFormat="false" ht="15" hidden="false" customHeight="false" outlineLevel="0" collapsed="false">
      <c r="J238" s="30" t="n">
        <v>0.01925</v>
      </c>
      <c r="K238" s="31" t="n">
        <f aca="false">MIN(MAX(IF($B16=1,$B6+$B7*(J238-0.5),$B6),0),1)*IF(AND($B17=1,J238&lt;$B8),1-$B9,1)*IF(AND($B18=1,J238&lt;$B11),1-$B10,1)</f>
        <v>0.0746890625</v>
      </c>
      <c r="L238" s="31" t="n">
        <f aca="false">L237+K238</f>
        <v>2.8827703125</v>
      </c>
    </row>
    <row r="239" customFormat="false" ht="15" hidden="false" customHeight="false" outlineLevel="0" collapsed="false">
      <c r="J239" s="30" t="n">
        <v>0.01975</v>
      </c>
      <c r="K239" s="31" t="n">
        <f aca="false">MIN(MAX(IF($B16=1,$B6+$B7*(J239-0.5),$B6),0),1)*IF(AND($B17=1,J239&lt;$B8),1-$B9,1)*IF(AND($B18=1,J239&lt;$B11),1-$B10,1)</f>
        <v>0.0747296875</v>
      </c>
      <c r="L239" s="31" t="n">
        <f aca="false">L238+K239</f>
        <v>2.9575</v>
      </c>
    </row>
    <row r="240" customFormat="false" ht="15" hidden="false" customHeight="false" outlineLevel="0" collapsed="false">
      <c r="J240" s="30" t="n">
        <v>0.02025</v>
      </c>
      <c r="K240" s="31" t="n">
        <f aca="false">MIN(MAX(IF($B16=1,$B6+$B7*(J240-0.5),$B6),0),1)*IF(AND($B17=1,J240&lt;$B8),1-$B9,1)*IF(AND($B18=1,J240&lt;$B11),1-$B10,1)</f>
        <v>0.0747703125</v>
      </c>
      <c r="L240" s="31" t="n">
        <f aca="false">L239+K240</f>
        <v>3.0322703125</v>
      </c>
    </row>
    <row r="241" customFormat="false" ht="15" hidden="false" customHeight="false" outlineLevel="0" collapsed="false">
      <c r="J241" s="30" t="n">
        <v>0.02075</v>
      </c>
      <c r="K241" s="31" t="n">
        <f aca="false">MIN(MAX(IF($B16=1,$B6+$B7*(J241-0.5),$B6),0),1)*IF(AND($B17=1,J241&lt;$B8),1-$B9,1)*IF(AND($B18=1,J241&lt;$B11),1-$B10,1)</f>
        <v>0.0748109375</v>
      </c>
      <c r="L241" s="31" t="n">
        <f aca="false">L240+K241</f>
        <v>3.10708125</v>
      </c>
    </row>
    <row r="242" customFormat="false" ht="15" hidden="false" customHeight="false" outlineLevel="0" collapsed="false">
      <c r="J242" s="30" t="n">
        <v>0.02125</v>
      </c>
      <c r="K242" s="31" t="n">
        <f aca="false">MIN(MAX(IF($B16=1,$B6+$B7*(J242-0.5),$B6),0),1)*IF(AND($B17=1,J242&lt;$B8),1-$B9,1)*IF(AND($B18=1,J242&lt;$B11),1-$B10,1)</f>
        <v>0.0748515625</v>
      </c>
      <c r="L242" s="31" t="n">
        <f aca="false">L241+K242</f>
        <v>3.1819328125</v>
      </c>
    </row>
    <row r="243" customFormat="false" ht="15" hidden="false" customHeight="false" outlineLevel="0" collapsed="false">
      <c r="J243" s="30" t="n">
        <v>0.02175</v>
      </c>
      <c r="K243" s="31" t="n">
        <f aca="false">MIN(MAX(IF($B16=1,$B6+$B7*(J243-0.5),$B6),0),1)*IF(AND($B17=1,J243&lt;$B8),1-$B9,1)*IF(AND($B18=1,J243&lt;$B11),1-$B10,1)</f>
        <v>0.0748921875</v>
      </c>
      <c r="L243" s="31" t="n">
        <f aca="false">L242+K243</f>
        <v>3.256825</v>
      </c>
    </row>
    <row r="244" customFormat="false" ht="15" hidden="false" customHeight="false" outlineLevel="0" collapsed="false">
      <c r="J244" s="30" t="n">
        <v>0.02225</v>
      </c>
      <c r="K244" s="31" t="n">
        <f aca="false">MIN(MAX(IF($B16=1,$B6+$B7*(J244-0.5),$B6),0),1)*IF(AND($B17=1,J244&lt;$B8),1-$B9,1)*IF(AND($B18=1,J244&lt;$B11),1-$B10,1)</f>
        <v>0.0749328125</v>
      </c>
      <c r="L244" s="31" t="n">
        <f aca="false">L243+K244</f>
        <v>3.3317578125</v>
      </c>
    </row>
    <row r="245" customFormat="false" ht="15" hidden="false" customHeight="false" outlineLevel="0" collapsed="false">
      <c r="J245" s="30" t="n">
        <v>0.02275</v>
      </c>
      <c r="K245" s="31" t="n">
        <f aca="false">MIN(MAX(IF($B16=1,$B6+$B7*(J245-0.5),$B6),0),1)*IF(AND($B17=1,J245&lt;$B8),1-$B9,1)*IF(AND($B18=1,J245&lt;$B11),1-$B10,1)</f>
        <v>0.0749734375</v>
      </c>
      <c r="L245" s="31" t="n">
        <f aca="false">L244+K245</f>
        <v>3.40673125</v>
      </c>
    </row>
    <row r="246" customFormat="false" ht="15" hidden="false" customHeight="false" outlineLevel="0" collapsed="false">
      <c r="J246" s="30" t="n">
        <v>0.02325</v>
      </c>
      <c r="K246" s="31" t="n">
        <f aca="false">MIN(MAX(IF($B16=1,$B6+$B7*(J246-0.5),$B6),0),1)*IF(AND($B17=1,J246&lt;$B8),1-$B9,1)*IF(AND($B18=1,J246&lt;$B11),1-$B10,1)</f>
        <v>0.0750140625</v>
      </c>
      <c r="L246" s="31" t="n">
        <f aca="false">L245+K246</f>
        <v>3.4817453125</v>
      </c>
    </row>
    <row r="247" customFormat="false" ht="15" hidden="false" customHeight="false" outlineLevel="0" collapsed="false">
      <c r="J247" s="30" t="n">
        <v>0.02375</v>
      </c>
      <c r="K247" s="31" t="n">
        <f aca="false">MIN(MAX(IF($B16=1,$B6+$B7*(J247-0.5),$B6),0),1)*IF(AND($B17=1,J247&lt;$B8),1-$B9,1)*IF(AND($B18=1,J247&lt;$B11),1-$B10,1)</f>
        <v>0.0750546875</v>
      </c>
      <c r="L247" s="31" t="n">
        <f aca="false">L246+K247</f>
        <v>3.5568</v>
      </c>
    </row>
    <row r="248" customFormat="false" ht="15" hidden="false" customHeight="false" outlineLevel="0" collapsed="false">
      <c r="J248" s="30" t="n">
        <v>0.02425</v>
      </c>
      <c r="K248" s="31" t="n">
        <f aca="false">MIN(MAX(IF($B16=1,$B6+$B7*(J248-0.5),$B6),0),1)*IF(AND($B17=1,J248&lt;$B8),1-$B9,1)*IF(AND($B18=1,J248&lt;$B11),1-$B10,1)</f>
        <v>0.0750953125</v>
      </c>
      <c r="L248" s="31" t="n">
        <f aca="false">L247+K248</f>
        <v>3.6318953125</v>
      </c>
    </row>
    <row r="249" customFormat="false" ht="15" hidden="false" customHeight="false" outlineLevel="0" collapsed="false">
      <c r="J249" s="30" t="n">
        <v>0.02475</v>
      </c>
      <c r="K249" s="31" t="n">
        <f aca="false">MIN(MAX(IF($B16=1,$B6+$B7*(J249-0.5),$B6),0),1)*IF(AND($B17=1,J249&lt;$B8),1-$B9,1)*IF(AND($B18=1,J249&lt;$B11),1-$B10,1)</f>
        <v>0.0751359375</v>
      </c>
      <c r="L249" s="31" t="n">
        <f aca="false">L248+K249</f>
        <v>3.70703125</v>
      </c>
    </row>
    <row r="250" customFormat="false" ht="15" hidden="false" customHeight="false" outlineLevel="0" collapsed="false">
      <c r="J250" s="30" t="n">
        <v>0.02525</v>
      </c>
      <c r="K250" s="31" t="n">
        <f aca="false">MIN(MAX(IF($B16=1,$B6+$B7*(J250-0.5),$B6),0),1)*IF(AND($B17=1,J250&lt;$B8),1-$B9,1)*IF(AND($B18=1,J250&lt;$B11),1-$B10,1)</f>
        <v>0.0751765625</v>
      </c>
      <c r="L250" s="31" t="n">
        <f aca="false">L249+K250</f>
        <v>3.7822078125</v>
      </c>
    </row>
    <row r="251" customFormat="false" ht="15" hidden="false" customHeight="false" outlineLevel="0" collapsed="false">
      <c r="J251" s="30" t="n">
        <v>0.02575</v>
      </c>
      <c r="K251" s="31" t="n">
        <f aca="false">MIN(MAX(IF($B16=1,$B6+$B7*(J251-0.5),$B6),0),1)*IF(AND($B17=1,J251&lt;$B8),1-$B9,1)*IF(AND($B18=1,J251&lt;$B11),1-$B10,1)</f>
        <v>0.0752171875</v>
      </c>
      <c r="L251" s="31" t="n">
        <f aca="false">L250+K251</f>
        <v>3.857425</v>
      </c>
    </row>
    <row r="252" customFormat="false" ht="15" hidden="false" customHeight="false" outlineLevel="0" collapsed="false">
      <c r="J252" s="30" t="n">
        <v>0.02625</v>
      </c>
      <c r="K252" s="31" t="n">
        <f aca="false">MIN(MAX(IF($B16=1,$B6+$B7*(J252-0.5),$B6),0),1)*IF(AND($B17=1,J252&lt;$B8),1-$B9,1)*IF(AND($B18=1,J252&lt;$B11),1-$B10,1)</f>
        <v>0.0752578125</v>
      </c>
      <c r="L252" s="31" t="n">
        <f aca="false">L251+K252</f>
        <v>3.9326828125</v>
      </c>
    </row>
    <row r="253" customFormat="false" ht="15" hidden="false" customHeight="false" outlineLevel="0" collapsed="false">
      <c r="J253" s="30" t="n">
        <v>0.02675</v>
      </c>
      <c r="K253" s="31" t="n">
        <f aca="false">MIN(MAX(IF($B16=1,$B6+$B7*(J253-0.5),$B6),0),1)*IF(AND($B17=1,J253&lt;$B8),1-$B9,1)*IF(AND($B18=1,J253&lt;$B11),1-$B10,1)</f>
        <v>0.0752984375</v>
      </c>
      <c r="L253" s="31" t="n">
        <f aca="false">L252+K253</f>
        <v>4.00798125</v>
      </c>
    </row>
    <row r="254" customFormat="false" ht="15" hidden="false" customHeight="false" outlineLevel="0" collapsed="false">
      <c r="J254" s="30" t="n">
        <v>0.02725</v>
      </c>
      <c r="K254" s="31" t="n">
        <f aca="false">MIN(MAX(IF($B16=1,$B6+$B7*(J254-0.5),$B6),0),1)*IF(AND($B17=1,J254&lt;$B8),1-$B9,1)*IF(AND($B18=1,J254&lt;$B11),1-$B10,1)</f>
        <v>0.0753390625</v>
      </c>
      <c r="L254" s="31" t="n">
        <f aca="false">L253+K254</f>
        <v>4.0833203125</v>
      </c>
    </row>
    <row r="255" customFormat="false" ht="15" hidden="false" customHeight="false" outlineLevel="0" collapsed="false">
      <c r="J255" s="30" t="n">
        <v>0.02775</v>
      </c>
      <c r="K255" s="31" t="n">
        <f aca="false">MIN(MAX(IF($B16=1,$B6+$B7*(J255-0.5),$B6),0),1)*IF(AND($B17=1,J255&lt;$B8),1-$B9,1)*IF(AND($B18=1,J255&lt;$B11),1-$B10,1)</f>
        <v>0.0753796875</v>
      </c>
      <c r="L255" s="31" t="n">
        <f aca="false">L254+K255</f>
        <v>4.1587</v>
      </c>
    </row>
    <row r="256" customFormat="false" ht="15" hidden="false" customHeight="false" outlineLevel="0" collapsed="false">
      <c r="J256" s="30" t="n">
        <v>0.02825</v>
      </c>
      <c r="K256" s="31" t="n">
        <f aca="false">MIN(MAX(IF($B16=1,$B6+$B7*(J256-0.5),$B6),0),1)*IF(AND($B17=1,J256&lt;$B8),1-$B9,1)*IF(AND($B18=1,J256&lt;$B11),1-$B10,1)</f>
        <v>0.0754203125</v>
      </c>
      <c r="L256" s="31" t="n">
        <f aca="false">L255+K256</f>
        <v>4.2341203125</v>
      </c>
    </row>
    <row r="257" customFormat="false" ht="15" hidden="false" customHeight="false" outlineLevel="0" collapsed="false">
      <c r="J257" s="30" t="n">
        <v>0.02875</v>
      </c>
      <c r="K257" s="31" t="n">
        <f aca="false">MIN(MAX(IF($B16=1,$B6+$B7*(J257-0.5),$B6),0),1)*IF(AND($B17=1,J257&lt;$B8),1-$B9,1)*IF(AND($B18=1,J257&lt;$B11),1-$B10,1)</f>
        <v>0.0754609375</v>
      </c>
      <c r="L257" s="31" t="n">
        <f aca="false">L256+K257</f>
        <v>4.30958125</v>
      </c>
    </row>
    <row r="258" customFormat="false" ht="15" hidden="false" customHeight="false" outlineLevel="0" collapsed="false">
      <c r="J258" s="30" t="n">
        <v>0.02925</v>
      </c>
      <c r="K258" s="31" t="n">
        <f aca="false">MIN(MAX(IF($B16=1,$B6+$B7*(J258-0.5),$B6),0),1)*IF(AND($B17=1,J258&lt;$B8),1-$B9,1)*IF(AND($B18=1,J258&lt;$B11),1-$B10,1)</f>
        <v>0.0755015625</v>
      </c>
      <c r="L258" s="31" t="n">
        <f aca="false">L257+K258</f>
        <v>4.3850828125</v>
      </c>
    </row>
    <row r="259" customFormat="false" ht="15" hidden="false" customHeight="false" outlineLevel="0" collapsed="false">
      <c r="J259" s="30" t="n">
        <v>0.02975</v>
      </c>
      <c r="K259" s="31" t="n">
        <f aca="false">MIN(MAX(IF($B16=1,$B6+$B7*(J259-0.5),$B6),0),1)*IF(AND($B17=1,J259&lt;$B8),1-$B9,1)*IF(AND($B18=1,J259&lt;$B11),1-$B10,1)</f>
        <v>0.0755421875</v>
      </c>
      <c r="L259" s="31" t="n">
        <f aca="false">L258+K259</f>
        <v>4.460625</v>
      </c>
    </row>
    <row r="260" customFormat="false" ht="15" hidden="false" customHeight="false" outlineLevel="0" collapsed="false">
      <c r="J260" s="30" t="n">
        <v>0.03025</v>
      </c>
      <c r="K260" s="31" t="n">
        <f aca="false">MIN(MAX(IF($B16=1,$B6+$B7*(J260-0.5),$B6),0),1)*IF(AND($B17=1,J260&lt;$B8),1-$B9,1)*IF(AND($B18=1,J260&lt;$B11),1-$B10,1)</f>
        <v>0.0755828125</v>
      </c>
      <c r="L260" s="31" t="n">
        <f aca="false">L259+K260</f>
        <v>4.5362078125</v>
      </c>
    </row>
    <row r="261" customFormat="false" ht="15" hidden="false" customHeight="false" outlineLevel="0" collapsed="false">
      <c r="J261" s="30" t="n">
        <v>0.03075</v>
      </c>
      <c r="K261" s="31" t="n">
        <f aca="false">MIN(MAX(IF($B16=1,$B6+$B7*(J261-0.5),$B6),0),1)*IF(AND($B17=1,J261&lt;$B8),1-$B9,1)*IF(AND($B18=1,J261&lt;$B11),1-$B10,1)</f>
        <v>0.0756234375</v>
      </c>
      <c r="L261" s="31" t="n">
        <f aca="false">L260+K261</f>
        <v>4.61183125</v>
      </c>
    </row>
    <row r="262" customFormat="false" ht="15" hidden="false" customHeight="false" outlineLevel="0" collapsed="false">
      <c r="J262" s="30" t="n">
        <v>0.03125</v>
      </c>
      <c r="K262" s="31" t="n">
        <f aca="false">MIN(MAX(IF($B16=1,$B6+$B7*(J262-0.5),$B6),0),1)*IF(AND($B17=1,J262&lt;$B8),1-$B9,1)*IF(AND($B18=1,J262&lt;$B11),1-$B10,1)</f>
        <v>0.0756640625</v>
      </c>
      <c r="L262" s="31" t="n">
        <f aca="false">L261+K262</f>
        <v>4.6874953125</v>
      </c>
    </row>
    <row r="263" customFormat="false" ht="15" hidden="false" customHeight="false" outlineLevel="0" collapsed="false">
      <c r="J263" s="30" t="n">
        <v>0.03175</v>
      </c>
      <c r="K263" s="31" t="n">
        <f aca="false">MIN(MAX(IF($B16=1,$B6+$B7*(J263-0.5),$B6),0),1)*IF(AND($B17=1,J263&lt;$B8),1-$B9,1)*IF(AND($B18=1,J263&lt;$B11),1-$B10,1)</f>
        <v>0.0757046875</v>
      </c>
      <c r="L263" s="31" t="n">
        <f aca="false">L262+K263</f>
        <v>4.7632</v>
      </c>
    </row>
    <row r="264" customFormat="false" ht="15" hidden="false" customHeight="false" outlineLevel="0" collapsed="false">
      <c r="J264" s="30" t="n">
        <v>0.03225</v>
      </c>
      <c r="K264" s="31" t="n">
        <f aca="false">MIN(MAX(IF($B16=1,$B6+$B7*(J264-0.5),$B6),0),1)*IF(AND($B17=1,J264&lt;$B8),1-$B9,1)*IF(AND($B18=1,J264&lt;$B11),1-$B10,1)</f>
        <v>0.0757453125</v>
      </c>
      <c r="L264" s="31" t="n">
        <f aca="false">L263+K264</f>
        <v>4.8389453125</v>
      </c>
    </row>
    <row r="265" customFormat="false" ht="15" hidden="false" customHeight="false" outlineLevel="0" collapsed="false">
      <c r="J265" s="30" t="n">
        <v>0.03275</v>
      </c>
      <c r="K265" s="31" t="n">
        <f aca="false">MIN(MAX(IF($B16=1,$B6+$B7*(J265-0.5),$B6),0),1)*IF(AND($B17=1,J265&lt;$B8),1-$B9,1)*IF(AND($B18=1,J265&lt;$B11),1-$B10,1)</f>
        <v>0.0757859375</v>
      </c>
      <c r="L265" s="31" t="n">
        <f aca="false">L264+K265</f>
        <v>4.91473125</v>
      </c>
    </row>
    <row r="266" customFormat="false" ht="15" hidden="false" customHeight="false" outlineLevel="0" collapsed="false">
      <c r="J266" s="30" t="n">
        <v>0.03325</v>
      </c>
      <c r="K266" s="31" t="n">
        <f aca="false">MIN(MAX(IF($B16=1,$B6+$B7*(J266-0.5),$B6),0),1)*IF(AND($B17=1,J266&lt;$B8),1-$B9,1)*IF(AND($B18=1,J266&lt;$B11),1-$B10,1)</f>
        <v>0.0758265625</v>
      </c>
      <c r="L266" s="31" t="n">
        <f aca="false">L265+K266</f>
        <v>4.9905578125</v>
      </c>
    </row>
    <row r="267" customFormat="false" ht="15" hidden="false" customHeight="false" outlineLevel="0" collapsed="false">
      <c r="J267" s="30" t="n">
        <v>0.03375</v>
      </c>
      <c r="K267" s="31" t="n">
        <f aca="false">MIN(MAX(IF($B16=1,$B6+$B7*(J267-0.5),$B6),0),1)*IF(AND($B17=1,J267&lt;$B8),1-$B9,1)*IF(AND($B18=1,J267&lt;$B11),1-$B10,1)</f>
        <v>0.0758671875</v>
      </c>
      <c r="L267" s="31" t="n">
        <f aca="false">L266+K267</f>
        <v>5.066425</v>
      </c>
    </row>
    <row r="268" customFormat="false" ht="15" hidden="false" customHeight="false" outlineLevel="0" collapsed="false">
      <c r="J268" s="30" t="n">
        <v>0.03425</v>
      </c>
      <c r="K268" s="31" t="n">
        <f aca="false">MIN(MAX(IF($B16=1,$B6+$B7*(J268-0.5),$B6),0),1)*IF(AND($B17=1,J268&lt;$B8),1-$B9,1)*IF(AND($B18=1,J268&lt;$B11),1-$B10,1)</f>
        <v>0.0759078125</v>
      </c>
      <c r="L268" s="31" t="n">
        <f aca="false">L267+K268</f>
        <v>5.1423328125</v>
      </c>
    </row>
    <row r="269" customFormat="false" ht="15" hidden="false" customHeight="false" outlineLevel="0" collapsed="false">
      <c r="J269" s="30" t="n">
        <v>0.03475</v>
      </c>
      <c r="K269" s="31" t="n">
        <f aca="false">MIN(MAX(IF($B16=1,$B6+$B7*(J269-0.5),$B6),0),1)*IF(AND($B17=1,J269&lt;$B8),1-$B9,1)*IF(AND($B18=1,J269&lt;$B11),1-$B10,1)</f>
        <v>0.0759484375</v>
      </c>
      <c r="L269" s="31" t="n">
        <f aca="false">L268+K269</f>
        <v>5.21828125</v>
      </c>
    </row>
    <row r="270" customFormat="false" ht="15" hidden="false" customHeight="false" outlineLevel="0" collapsed="false">
      <c r="J270" s="30" t="n">
        <v>0.03525</v>
      </c>
      <c r="K270" s="31" t="n">
        <f aca="false">MIN(MAX(IF($B16=1,$B6+$B7*(J270-0.5),$B6),0),1)*IF(AND($B17=1,J270&lt;$B8),1-$B9,1)*IF(AND($B18=1,J270&lt;$B11),1-$B10,1)</f>
        <v>0.0759890625</v>
      </c>
      <c r="L270" s="31" t="n">
        <f aca="false">L269+K270</f>
        <v>5.2942703125</v>
      </c>
    </row>
    <row r="271" customFormat="false" ht="15" hidden="false" customHeight="false" outlineLevel="0" collapsed="false">
      <c r="J271" s="30" t="n">
        <v>0.03575</v>
      </c>
      <c r="K271" s="31" t="n">
        <f aca="false">MIN(MAX(IF($B16=1,$B6+$B7*(J271-0.5),$B6),0),1)*IF(AND($B17=1,J271&lt;$B8),1-$B9,1)*IF(AND($B18=1,J271&lt;$B11),1-$B10,1)</f>
        <v>0.0760296875</v>
      </c>
      <c r="L271" s="31" t="n">
        <f aca="false">L270+K271</f>
        <v>5.3703</v>
      </c>
    </row>
    <row r="272" customFormat="false" ht="15" hidden="false" customHeight="false" outlineLevel="0" collapsed="false">
      <c r="J272" s="30" t="n">
        <v>0.03625</v>
      </c>
      <c r="K272" s="31" t="n">
        <f aca="false">MIN(MAX(IF($B16=1,$B6+$B7*(J272-0.5),$B6),0),1)*IF(AND($B17=1,J272&lt;$B8),1-$B9,1)*IF(AND($B18=1,J272&lt;$B11),1-$B10,1)</f>
        <v>0.0760703125</v>
      </c>
      <c r="L272" s="31" t="n">
        <f aca="false">L271+K272</f>
        <v>5.4463703125</v>
      </c>
    </row>
    <row r="273" customFormat="false" ht="15" hidden="false" customHeight="false" outlineLevel="0" collapsed="false">
      <c r="J273" s="30" t="n">
        <v>0.03675</v>
      </c>
      <c r="K273" s="31" t="n">
        <f aca="false">MIN(MAX(IF($B16=1,$B6+$B7*(J273-0.5),$B6),0),1)*IF(AND($B17=1,J273&lt;$B8),1-$B9,1)*IF(AND($B18=1,J273&lt;$B11),1-$B10,1)</f>
        <v>0.0761109375</v>
      </c>
      <c r="L273" s="31" t="n">
        <f aca="false">L272+K273</f>
        <v>5.52248125</v>
      </c>
    </row>
    <row r="274" customFormat="false" ht="15" hidden="false" customHeight="false" outlineLevel="0" collapsed="false">
      <c r="J274" s="30" t="n">
        <v>0.03725</v>
      </c>
      <c r="K274" s="31" t="n">
        <f aca="false">MIN(MAX(IF($B16=1,$B6+$B7*(J274-0.5),$B6),0),1)*IF(AND($B17=1,J274&lt;$B8),1-$B9,1)*IF(AND($B18=1,J274&lt;$B11),1-$B10,1)</f>
        <v>0.0761515625</v>
      </c>
      <c r="L274" s="31" t="n">
        <f aca="false">L273+K274</f>
        <v>5.5986328125</v>
      </c>
    </row>
    <row r="275" customFormat="false" ht="15" hidden="false" customHeight="false" outlineLevel="0" collapsed="false">
      <c r="J275" s="30" t="n">
        <v>0.03775</v>
      </c>
      <c r="K275" s="31" t="n">
        <f aca="false">MIN(MAX(IF($B16=1,$B6+$B7*(J275-0.5),$B6),0),1)*IF(AND($B17=1,J275&lt;$B8),1-$B9,1)*IF(AND($B18=1,J275&lt;$B11),1-$B10,1)</f>
        <v>0.0761921875</v>
      </c>
      <c r="L275" s="31" t="n">
        <f aca="false">L274+K275</f>
        <v>5.674825</v>
      </c>
    </row>
    <row r="276" customFormat="false" ht="15" hidden="false" customHeight="false" outlineLevel="0" collapsed="false">
      <c r="J276" s="30" t="n">
        <v>0.03825</v>
      </c>
      <c r="K276" s="31" t="n">
        <f aca="false">MIN(MAX(IF($B16=1,$B6+$B7*(J276-0.5),$B6),0),1)*IF(AND($B17=1,J276&lt;$B8),1-$B9,1)*IF(AND($B18=1,J276&lt;$B11),1-$B10,1)</f>
        <v>0.0762328125</v>
      </c>
      <c r="L276" s="31" t="n">
        <f aca="false">L275+K276</f>
        <v>5.7510578125</v>
      </c>
    </row>
    <row r="277" customFormat="false" ht="15" hidden="false" customHeight="false" outlineLevel="0" collapsed="false">
      <c r="J277" s="30" t="n">
        <v>0.03875</v>
      </c>
      <c r="K277" s="31" t="n">
        <f aca="false">MIN(MAX(IF($B16=1,$B6+$B7*(J277-0.5),$B6),0),1)*IF(AND($B17=1,J277&lt;$B8),1-$B9,1)*IF(AND($B18=1,J277&lt;$B11),1-$B10,1)</f>
        <v>0.0762734375</v>
      </c>
      <c r="L277" s="31" t="n">
        <f aca="false">L276+K277</f>
        <v>5.82733125</v>
      </c>
    </row>
    <row r="278" customFormat="false" ht="15" hidden="false" customHeight="false" outlineLevel="0" collapsed="false">
      <c r="J278" s="30" t="n">
        <v>0.03925</v>
      </c>
      <c r="K278" s="31" t="n">
        <f aca="false">MIN(MAX(IF($B16=1,$B6+$B7*(J278-0.5),$B6),0),1)*IF(AND($B17=1,J278&lt;$B8),1-$B9,1)*IF(AND($B18=1,J278&lt;$B11),1-$B10,1)</f>
        <v>0.0763140625</v>
      </c>
      <c r="L278" s="31" t="n">
        <f aca="false">L277+K278</f>
        <v>5.9036453125</v>
      </c>
    </row>
    <row r="279" customFormat="false" ht="15" hidden="false" customHeight="false" outlineLevel="0" collapsed="false">
      <c r="J279" s="30" t="n">
        <v>0.03975</v>
      </c>
      <c r="K279" s="31" t="n">
        <f aca="false">MIN(MAX(IF($B16=1,$B6+$B7*(J279-0.5),$B6),0),1)*IF(AND($B17=1,J279&lt;$B8),1-$B9,1)*IF(AND($B18=1,J279&lt;$B11),1-$B10,1)</f>
        <v>0.0763546875</v>
      </c>
      <c r="L279" s="31" t="n">
        <f aca="false">L278+K279</f>
        <v>5.98</v>
      </c>
    </row>
    <row r="280" customFormat="false" ht="15" hidden="false" customHeight="false" outlineLevel="0" collapsed="false">
      <c r="J280" s="30" t="n">
        <v>0.04025</v>
      </c>
      <c r="K280" s="31" t="n">
        <f aca="false">MIN(MAX(IF($B16=1,$B6+$B7*(J280-0.5),$B6),0),1)*IF(AND($B17=1,J280&lt;$B8),1-$B9,1)*IF(AND($B18=1,J280&lt;$B11),1-$B10,1)</f>
        <v>0.0763953125</v>
      </c>
      <c r="L280" s="31" t="n">
        <f aca="false">L279+K280</f>
        <v>6.0563953125</v>
      </c>
    </row>
    <row r="281" customFormat="false" ht="15" hidden="false" customHeight="false" outlineLevel="0" collapsed="false">
      <c r="J281" s="30" t="n">
        <v>0.04075</v>
      </c>
      <c r="K281" s="31" t="n">
        <f aca="false">MIN(MAX(IF($B16=1,$B6+$B7*(J281-0.5),$B6),0),1)*IF(AND($B17=1,J281&lt;$B8),1-$B9,1)*IF(AND($B18=1,J281&lt;$B11),1-$B10,1)</f>
        <v>0.0764359375</v>
      </c>
      <c r="L281" s="31" t="n">
        <f aca="false">L280+K281</f>
        <v>6.13283125</v>
      </c>
    </row>
    <row r="282" customFormat="false" ht="15" hidden="false" customHeight="false" outlineLevel="0" collapsed="false">
      <c r="J282" s="30" t="n">
        <v>0.04125</v>
      </c>
      <c r="K282" s="31" t="n">
        <f aca="false">MIN(MAX(IF($B16=1,$B6+$B7*(J282-0.5),$B6),0),1)*IF(AND($B17=1,J282&lt;$B8),1-$B9,1)*IF(AND($B18=1,J282&lt;$B11),1-$B10,1)</f>
        <v>0.0764765625</v>
      </c>
      <c r="L282" s="31" t="n">
        <f aca="false">L281+K282</f>
        <v>6.2093078125</v>
      </c>
    </row>
    <row r="283" customFormat="false" ht="15" hidden="false" customHeight="false" outlineLevel="0" collapsed="false">
      <c r="J283" s="30" t="n">
        <v>0.04175</v>
      </c>
      <c r="K283" s="31" t="n">
        <f aca="false">MIN(MAX(IF($B16=1,$B6+$B7*(J283-0.5),$B6),0),1)*IF(AND($B17=1,J283&lt;$B8),1-$B9,1)*IF(AND($B18=1,J283&lt;$B11),1-$B10,1)</f>
        <v>0.0765171875</v>
      </c>
      <c r="L283" s="31" t="n">
        <f aca="false">L282+K283</f>
        <v>6.285825</v>
      </c>
    </row>
    <row r="284" customFormat="false" ht="15" hidden="false" customHeight="false" outlineLevel="0" collapsed="false">
      <c r="J284" s="30" t="n">
        <v>0.04225</v>
      </c>
      <c r="K284" s="31" t="n">
        <f aca="false">MIN(MAX(IF($B16=1,$B6+$B7*(J284-0.5),$B6),0),1)*IF(AND($B17=1,J284&lt;$B8),1-$B9,1)*IF(AND($B18=1,J284&lt;$B11),1-$B10,1)</f>
        <v>0.0765578125</v>
      </c>
      <c r="L284" s="31" t="n">
        <f aca="false">L283+K284</f>
        <v>6.3623828125</v>
      </c>
    </row>
    <row r="285" customFormat="false" ht="15" hidden="false" customHeight="false" outlineLevel="0" collapsed="false">
      <c r="J285" s="30" t="n">
        <v>0.04275</v>
      </c>
      <c r="K285" s="31" t="n">
        <f aca="false">MIN(MAX(IF($B16=1,$B6+$B7*(J285-0.5),$B6),0),1)*IF(AND($B17=1,J285&lt;$B8),1-$B9,1)*IF(AND($B18=1,J285&lt;$B11),1-$B10,1)</f>
        <v>0.0765984375</v>
      </c>
      <c r="L285" s="31" t="n">
        <f aca="false">L284+K285</f>
        <v>6.43898125</v>
      </c>
    </row>
    <row r="286" customFormat="false" ht="15" hidden="false" customHeight="false" outlineLevel="0" collapsed="false">
      <c r="J286" s="30" t="n">
        <v>0.04325</v>
      </c>
      <c r="K286" s="31" t="n">
        <f aca="false">MIN(MAX(IF($B16=1,$B6+$B7*(J286-0.5),$B6),0),1)*IF(AND($B17=1,J286&lt;$B8),1-$B9,1)*IF(AND($B18=1,J286&lt;$B11),1-$B10,1)</f>
        <v>0.0766390625</v>
      </c>
      <c r="L286" s="31" t="n">
        <f aca="false">L285+K286</f>
        <v>6.5156203125</v>
      </c>
    </row>
    <row r="287" customFormat="false" ht="15" hidden="false" customHeight="false" outlineLevel="0" collapsed="false">
      <c r="J287" s="30" t="n">
        <v>0.04375</v>
      </c>
      <c r="K287" s="31" t="n">
        <f aca="false">MIN(MAX(IF($B16=1,$B6+$B7*(J287-0.5),$B6),0),1)*IF(AND($B17=1,J287&lt;$B8),1-$B9,1)*IF(AND($B18=1,J287&lt;$B11),1-$B10,1)</f>
        <v>0.0766796875</v>
      </c>
      <c r="L287" s="31" t="n">
        <f aca="false">L286+K287</f>
        <v>6.5923</v>
      </c>
    </row>
    <row r="288" customFormat="false" ht="15" hidden="false" customHeight="false" outlineLevel="0" collapsed="false">
      <c r="J288" s="30" t="n">
        <v>0.04425</v>
      </c>
      <c r="K288" s="31" t="n">
        <f aca="false">MIN(MAX(IF($B16=1,$B6+$B7*(J288-0.5),$B6),0),1)*IF(AND($B17=1,J288&lt;$B8),1-$B9,1)*IF(AND($B18=1,J288&lt;$B11),1-$B10,1)</f>
        <v>0.0767203125</v>
      </c>
      <c r="L288" s="31" t="n">
        <f aca="false">L287+K288</f>
        <v>6.6690203125</v>
      </c>
    </row>
    <row r="289" customFormat="false" ht="15" hidden="false" customHeight="false" outlineLevel="0" collapsed="false">
      <c r="J289" s="30" t="n">
        <v>0.04475</v>
      </c>
      <c r="K289" s="31" t="n">
        <f aca="false">MIN(MAX(IF($B16=1,$B6+$B7*(J289-0.5),$B6),0),1)*IF(AND($B17=1,J289&lt;$B8),1-$B9,1)*IF(AND($B18=1,J289&lt;$B11),1-$B10,1)</f>
        <v>0.0767609375</v>
      </c>
      <c r="L289" s="31" t="n">
        <f aca="false">L288+K289</f>
        <v>6.74578125</v>
      </c>
    </row>
    <row r="290" customFormat="false" ht="15" hidden="false" customHeight="false" outlineLevel="0" collapsed="false">
      <c r="J290" s="30" t="n">
        <v>0.04525</v>
      </c>
      <c r="K290" s="31" t="n">
        <f aca="false">MIN(MAX(IF($B16=1,$B6+$B7*(J290-0.5),$B6),0),1)*IF(AND($B17=1,J290&lt;$B8),1-$B9,1)*IF(AND($B18=1,J290&lt;$B11),1-$B10,1)</f>
        <v>0.0768015625</v>
      </c>
      <c r="L290" s="31" t="n">
        <f aca="false">L289+K290</f>
        <v>6.8225828125</v>
      </c>
    </row>
    <row r="291" customFormat="false" ht="15" hidden="false" customHeight="false" outlineLevel="0" collapsed="false">
      <c r="J291" s="30" t="n">
        <v>0.04575</v>
      </c>
      <c r="K291" s="31" t="n">
        <f aca="false">MIN(MAX(IF($B16=1,$B6+$B7*(J291-0.5),$B6),0),1)*IF(AND($B17=1,J291&lt;$B8),1-$B9,1)*IF(AND($B18=1,J291&lt;$B11),1-$B10,1)</f>
        <v>0.0768421875</v>
      </c>
      <c r="L291" s="31" t="n">
        <f aca="false">L290+K291</f>
        <v>6.899425</v>
      </c>
    </row>
    <row r="292" customFormat="false" ht="15" hidden="false" customHeight="false" outlineLevel="0" collapsed="false">
      <c r="J292" s="30" t="n">
        <v>0.04625</v>
      </c>
      <c r="K292" s="31" t="n">
        <f aca="false">MIN(MAX(IF($B16=1,$B6+$B7*(J292-0.5),$B6),0),1)*IF(AND($B17=1,J292&lt;$B8),1-$B9,1)*IF(AND($B18=1,J292&lt;$B11),1-$B10,1)</f>
        <v>0.0768828125</v>
      </c>
      <c r="L292" s="31" t="n">
        <f aca="false">L291+K292</f>
        <v>6.9763078125</v>
      </c>
    </row>
    <row r="293" customFormat="false" ht="15" hidden="false" customHeight="false" outlineLevel="0" collapsed="false">
      <c r="J293" s="30" t="n">
        <v>0.04675</v>
      </c>
      <c r="K293" s="31" t="n">
        <f aca="false">MIN(MAX(IF($B16=1,$B6+$B7*(J293-0.5),$B6),0),1)*IF(AND($B17=1,J293&lt;$B8),1-$B9,1)*IF(AND($B18=1,J293&lt;$B11),1-$B10,1)</f>
        <v>0.0769234375</v>
      </c>
      <c r="L293" s="31" t="n">
        <f aca="false">L292+K293</f>
        <v>7.05323125</v>
      </c>
    </row>
    <row r="294" customFormat="false" ht="15" hidden="false" customHeight="false" outlineLevel="0" collapsed="false">
      <c r="J294" s="30" t="n">
        <v>0.04725</v>
      </c>
      <c r="K294" s="31" t="n">
        <f aca="false">MIN(MAX(IF($B16=1,$B6+$B7*(J294-0.5),$B6),0),1)*IF(AND($B17=1,J294&lt;$B8),1-$B9,1)*IF(AND($B18=1,J294&lt;$B11),1-$B10,1)</f>
        <v>0.0769640625</v>
      </c>
      <c r="L294" s="31" t="n">
        <f aca="false">L293+K294</f>
        <v>7.1301953125</v>
      </c>
    </row>
    <row r="295" customFormat="false" ht="15" hidden="false" customHeight="false" outlineLevel="0" collapsed="false">
      <c r="J295" s="30" t="n">
        <v>0.04775</v>
      </c>
      <c r="K295" s="31" t="n">
        <f aca="false">MIN(MAX(IF($B16=1,$B6+$B7*(J295-0.5),$B6),0),1)*IF(AND($B17=1,J295&lt;$B8),1-$B9,1)*IF(AND($B18=1,J295&lt;$B11),1-$B10,1)</f>
        <v>0.0770046875</v>
      </c>
      <c r="L295" s="31" t="n">
        <f aca="false">L294+K295</f>
        <v>7.2072</v>
      </c>
    </row>
    <row r="296" customFormat="false" ht="15" hidden="false" customHeight="false" outlineLevel="0" collapsed="false">
      <c r="J296" s="30" t="n">
        <v>0.04825</v>
      </c>
      <c r="K296" s="31" t="n">
        <f aca="false">MIN(MAX(IF($B16=1,$B6+$B7*(J296-0.5),$B6),0),1)*IF(AND($B17=1,J296&lt;$B8),1-$B9,1)*IF(AND($B18=1,J296&lt;$B11),1-$B10,1)</f>
        <v>0.0770453125</v>
      </c>
      <c r="L296" s="31" t="n">
        <f aca="false">L295+K296</f>
        <v>7.2842453125</v>
      </c>
    </row>
    <row r="297" customFormat="false" ht="15" hidden="false" customHeight="false" outlineLevel="0" collapsed="false">
      <c r="J297" s="30" t="n">
        <v>0.04875</v>
      </c>
      <c r="K297" s="31" t="n">
        <f aca="false">MIN(MAX(IF($B16=1,$B6+$B7*(J297-0.5),$B6),0),1)*IF(AND($B17=1,J297&lt;$B8),1-$B9,1)*IF(AND($B18=1,J297&lt;$B11),1-$B10,1)</f>
        <v>0.0770859375</v>
      </c>
      <c r="L297" s="31" t="n">
        <f aca="false">L296+K297</f>
        <v>7.36133125</v>
      </c>
    </row>
    <row r="298" customFormat="false" ht="15" hidden="false" customHeight="false" outlineLevel="0" collapsed="false">
      <c r="J298" s="30" t="n">
        <v>0.04925</v>
      </c>
      <c r="K298" s="31" t="n">
        <f aca="false">MIN(MAX(IF($B16=1,$B6+$B7*(J298-0.5),$B6),0),1)*IF(AND($B17=1,J298&lt;$B8),1-$B9,1)*IF(AND($B18=1,J298&lt;$B11),1-$B10,1)</f>
        <v>0.0771265625</v>
      </c>
      <c r="L298" s="31" t="n">
        <f aca="false">L297+K298</f>
        <v>7.4384578125</v>
      </c>
    </row>
    <row r="299" customFormat="false" ht="15" hidden="false" customHeight="false" outlineLevel="0" collapsed="false">
      <c r="J299" s="30" t="n">
        <v>0.04975</v>
      </c>
      <c r="K299" s="31" t="n">
        <f aca="false">MIN(MAX(IF($B16=1,$B6+$B7*(J299-0.5),$B6),0),1)*IF(AND($B17=1,J299&lt;$B8),1-$B9,1)*IF(AND($B18=1,J299&lt;$B11),1-$B10,1)</f>
        <v>0.0771671875</v>
      </c>
      <c r="L299" s="31" t="n">
        <f aca="false">L298+K299</f>
        <v>7.515625</v>
      </c>
    </row>
    <row r="300" customFormat="false" ht="15" hidden="false" customHeight="false" outlineLevel="0" collapsed="false">
      <c r="J300" s="30" t="n">
        <v>0.05025</v>
      </c>
      <c r="K300" s="31" t="n">
        <f aca="false">MIN(MAX(IF($B16=1,$B6+$B7*(J300-0.5),$B6),0),1)*IF(AND($B17=1,J300&lt;$B8),1-$B9,1)*IF(AND($B18=1,J300&lt;$B11),1-$B10,1)</f>
        <v>0.0772078125</v>
      </c>
      <c r="L300" s="31" t="n">
        <f aca="false">L299+K300</f>
        <v>7.5928328125</v>
      </c>
    </row>
    <row r="301" customFormat="false" ht="15" hidden="false" customHeight="false" outlineLevel="0" collapsed="false">
      <c r="J301" s="30" t="n">
        <v>0.05075</v>
      </c>
      <c r="K301" s="31" t="n">
        <f aca="false">MIN(MAX(IF($B16=1,$B6+$B7*(J301-0.5),$B6),0),1)*IF(AND($B17=1,J301&lt;$B8),1-$B9,1)*IF(AND($B18=1,J301&lt;$B11),1-$B10,1)</f>
        <v>0.0772484375</v>
      </c>
      <c r="L301" s="31" t="n">
        <f aca="false">L300+K301</f>
        <v>7.67008125</v>
      </c>
    </row>
    <row r="302" customFormat="false" ht="15" hidden="false" customHeight="false" outlineLevel="0" collapsed="false">
      <c r="J302" s="30" t="n">
        <v>0.05125</v>
      </c>
      <c r="K302" s="31" t="n">
        <f aca="false">MIN(MAX(IF($B16=1,$B6+$B7*(J302-0.5),$B6),0),1)*IF(AND($B17=1,J302&lt;$B8),1-$B9,1)*IF(AND($B18=1,J302&lt;$B11),1-$B10,1)</f>
        <v>0.0772890625</v>
      </c>
      <c r="L302" s="31" t="n">
        <f aca="false">L301+K302</f>
        <v>7.7473703125</v>
      </c>
    </row>
    <row r="303" customFormat="false" ht="15" hidden="false" customHeight="false" outlineLevel="0" collapsed="false">
      <c r="J303" s="30" t="n">
        <v>0.05175</v>
      </c>
      <c r="K303" s="31" t="n">
        <f aca="false">MIN(MAX(IF($B16=1,$B6+$B7*(J303-0.5),$B6),0),1)*IF(AND($B17=1,J303&lt;$B8),1-$B9,1)*IF(AND($B18=1,J303&lt;$B11),1-$B10,1)</f>
        <v>0.0773296875</v>
      </c>
      <c r="L303" s="31" t="n">
        <f aca="false">L302+K303</f>
        <v>7.8247</v>
      </c>
    </row>
    <row r="304" customFormat="false" ht="15" hidden="false" customHeight="false" outlineLevel="0" collapsed="false">
      <c r="J304" s="30" t="n">
        <v>0.05225</v>
      </c>
      <c r="K304" s="31" t="n">
        <f aca="false">MIN(MAX(IF($B16=1,$B6+$B7*(J304-0.5),$B6),0),1)*IF(AND($B17=1,J304&lt;$B8),1-$B9,1)*IF(AND($B18=1,J304&lt;$B11),1-$B10,1)</f>
        <v>0.0773703125</v>
      </c>
      <c r="L304" s="31" t="n">
        <f aca="false">L303+K304</f>
        <v>7.9020703125</v>
      </c>
    </row>
    <row r="305" customFormat="false" ht="15" hidden="false" customHeight="false" outlineLevel="0" collapsed="false">
      <c r="J305" s="30" t="n">
        <v>0.05275</v>
      </c>
      <c r="K305" s="31" t="n">
        <f aca="false">MIN(MAX(IF($B16=1,$B6+$B7*(J305-0.5),$B6),0),1)*IF(AND($B17=1,J305&lt;$B8),1-$B9,1)*IF(AND($B18=1,J305&lt;$B11),1-$B10,1)</f>
        <v>0.0774109375</v>
      </c>
      <c r="L305" s="31" t="n">
        <f aca="false">L304+K305</f>
        <v>7.97948125</v>
      </c>
    </row>
    <row r="306" customFormat="false" ht="15" hidden="false" customHeight="false" outlineLevel="0" collapsed="false">
      <c r="J306" s="30" t="n">
        <v>0.05325</v>
      </c>
      <c r="K306" s="31" t="n">
        <f aca="false">MIN(MAX(IF($B16=1,$B6+$B7*(J306-0.5),$B6),0),1)*IF(AND($B17=1,J306&lt;$B8),1-$B9,1)*IF(AND($B18=1,J306&lt;$B11),1-$B10,1)</f>
        <v>0.0774515625</v>
      </c>
      <c r="L306" s="31" t="n">
        <f aca="false">L305+K306</f>
        <v>8.0569328125</v>
      </c>
    </row>
    <row r="307" customFormat="false" ht="15" hidden="false" customHeight="false" outlineLevel="0" collapsed="false">
      <c r="J307" s="30" t="n">
        <v>0.05375</v>
      </c>
      <c r="K307" s="31" t="n">
        <f aca="false">MIN(MAX(IF($B16=1,$B6+$B7*(J307-0.5),$B6),0),1)*IF(AND($B17=1,J307&lt;$B8),1-$B9,1)*IF(AND($B18=1,J307&lt;$B11),1-$B10,1)</f>
        <v>0.0774921875</v>
      </c>
      <c r="L307" s="31" t="n">
        <f aca="false">L306+K307</f>
        <v>8.134425</v>
      </c>
    </row>
    <row r="308" customFormat="false" ht="15" hidden="false" customHeight="false" outlineLevel="0" collapsed="false">
      <c r="J308" s="30" t="n">
        <v>0.05425</v>
      </c>
      <c r="K308" s="31" t="n">
        <f aca="false">MIN(MAX(IF($B16=1,$B6+$B7*(J308-0.5),$B6),0),1)*IF(AND($B17=1,J308&lt;$B8),1-$B9,1)*IF(AND($B18=1,J308&lt;$B11),1-$B10,1)</f>
        <v>0.0775328125</v>
      </c>
      <c r="L308" s="31" t="n">
        <f aca="false">L307+K308</f>
        <v>8.2119578125</v>
      </c>
    </row>
    <row r="309" customFormat="false" ht="15" hidden="false" customHeight="false" outlineLevel="0" collapsed="false">
      <c r="J309" s="30" t="n">
        <v>0.05475</v>
      </c>
      <c r="K309" s="31" t="n">
        <f aca="false">MIN(MAX(IF($B16=1,$B6+$B7*(J309-0.5),$B6),0),1)*IF(AND($B17=1,J309&lt;$B8),1-$B9,1)*IF(AND($B18=1,J309&lt;$B11),1-$B10,1)</f>
        <v>0.0775734375</v>
      </c>
      <c r="L309" s="31" t="n">
        <f aca="false">L308+K309</f>
        <v>8.28953125</v>
      </c>
    </row>
    <row r="310" customFormat="false" ht="15" hidden="false" customHeight="false" outlineLevel="0" collapsed="false">
      <c r="J310" s="30" t="n">
        <v>0.05525</v>
      </c>
      <c r="K310" s="31" t="n">
        <f aca="false">MIN(MAX(IF($B16=1,$B6+$B7*(J310-0.5),$B6),0),1)*IF(AND($B17=1,J310&lt;$B8),1-$B9,1)*IF(AND($B18=1,J310&lt;$B11),1-$B10,1)</f>
        <v>0.0776140625</v>
      </c>
      <c r="L310" s="31" t="n">
        <f aca="false">L309+K310</f>
        <v>8.3671453125</v>
      </c>
    </row>
    <row r="311" customFormat="false" ht="15" hidden="false" customHeight="false" outlineLevel="0" collapsed="false">
      <c r="J311" s="30" t="n">
        <v>0.05575</v>
      </c>
      <c r="K311" s="31" t="n">
        <f aca="false">MIN(MAX(IF($B16=1,$B6+$B7*(J311-0.5),$B6),0),1)*IF(AND($B17=1,J311&lt;$B8),1-$B9,1)*IF(AND($B18=1,J311&lt;$B11),1-$B10,1)</f>
        <v>0.0776546875</v>
      </c>
      <c r="L311" s="31" t="n">
        <f aca="false">L310+K311</f>
        <v>8.4448</v>
      </c>
    </row>
    <row r="312" customFormat="false" ht="15" hidden="false" customHeight="false" outlineLevel="0" collapsed="false">
      <c r="J312" s="30" t="n">
        <v>0.05625</v>
      </c>
      <c r="K312" s="31" t="n">
        <f aca="false">MIN(MAX(IF($B16=1,$B6+$B7*(J312-0.5),$B6),0),1)*IF(AND($B17=1,J312&lt;$B8),1-$B9,1)*IF(AND($B18=1,J312&lt;$B11),1-$B10,1)</f>
        <v>0.0776953125</v>
      </c>
      <c r="L312" s="31" t="n">
        <f aca="false">L311+K312</f>
        <v>8.5224953125</v>
      </c>
    </row>
    <row r="313" customFormat="false" ht="15" hidden="false" customHeight="false" outlineLevel="0" collapsed="false">
      <c r="J313" s="30" t="n">
        <v>0.05675</v>
      </c>
      <c r="K313" s="31" t="n">
        <f aca="false">MIN(MAX(IF($B16=1,$B6+$B7*(J313-0.5),$B6),0),1)*IF(AND($B17=1,J313&lt;$B8),1-$B9,1)*IF(AND($B18=1,J313&lt;$B11),1-$B10,1)</f>
        <v>0.0777359375</v>
      </c>
      <c r="L313" s="31" t="n">
        <f aca="false">L312+K313</f>
        <v>8.60023125</v>
      </c>
    </row>
    <row r="314" customFormat="false" ht="15" hidden="false" customHeight="false" outlineLevel="0" collapsed="false">
      <c r="J314" s="30" t="n">
        <v>0.05725</v>
      </c>
      <c r="K314" s="31" t="n">
        <f aca="false">MIN(MAX(IF($B16=1,$B6+$B7*(J314-0.5),$B6),0),1)*IF(AND($B17=1,J314&lt;$B8),1-$B9,1)*IF(AND($B18=1,J314&lt;$B11),1-$B10,1)</f>
        <v>0.0777765625</v>
      </c>
      <c r="L314" s="31" t="n">
        <f aca="false">L313+K314</f>
        <v>8.6780078125</v>
      </c>
    </row>
    <row r="315" customFormat="false" ht="15" hidden="false" customHeight="false" outlineLevel="0" collapsed="false">
      <c r="J315" s="30" t="n">
        <v>0.05775</v>
      </c>
      <c r="K315" s="31" t="n">
        <f aca="false">MIN(MAX(IF($B16=1,$B6+$B7*(J315-0.5),$B6),0),1)*IF(AND($B17=1,J315&lt;$B8),1-$B9,1)*IF(AND($B18=1,J315&lt;$B11),1-$B10,1)</f>
        <v>0.0778171875</v>
      </c>
      <c r="L315" s="31" t="n">
        <f aca="false">L314+K315</f>
        <v>8.755825</v>
      </c>
    </row>
    <row r="316" customFormat="false" ht="15" hidden="false" customHeight="false" outlineLevel="0" collapsed="false">
      <c r="J316" s="30" t="n">
        <v>0.05825</v>
      </c>
      <c r="K316" s="31" t="n">
        <f aca="false">MIN(MAX(IF($B16=1,$B6+$B7*(J316-0.5),$B6),0),1)*IF(AND($B17=1,J316&lt;$B8),1-$B9,1)*IF(AND($B18=1,J316&lt;$B11),1-$B10,1)</f>
        <v>0.0778578125</v>
      </c>
      <c r="L316" s="31" t="n">
        <f aca="false">L315+K316</f>
        <v>8.8336828125</v>
      </c>
    </row>
    <row r="317" customFormat="false" ht="15" hidden="false" customHeight="false" outlineLevel="0" collapsed="false">
      <c r="J317" s="30" t="n">
        <v>0.05875</v>
      </c>
      <c r="K317" s="31" t="n">
        <f aca="false">MIN(MAX(IF($B16=1,$B6+$B7*(J317-0.5),$B6),0),1)*IF(AND($B17=1,J317&lt;$B8),1-$B9,1)*IF(AND($B18=1,J317&lt;$B11),1-$B10,1)</f>
        <v>0.0778984375</v>
      </c>
      <c r="L317" s="31" t="n">
        <f aca="false">L316+K317</f>
        <v>8.91158125</v>
      </c>
    </row>
    <row r="318" customFormat="false" ht="15" hidden="false" customHeight="false" outlineLevel="0" collapsed="false">
      <c r="J318" s="30" t="n">
        <v>0.05925</v>
      </c>
      <c r="K318" s="31" t="n">
        <f aca="false">MIN(MAX(IF($B16=1,$B6+$B7*(J318-0.5),$B6),0),1)*IF(AND($B17=1,J318&lt;$B8),1-$B9,1)*IF(AND($B18=1,J318&lt;$B11),1-$B10,1)</f>
        <v>0.0779390625</v>
      </c>
      <c r="L318" s="31" t="n">
        <f aca="false">L317+K318</f>
        <v>8.9895203125</v>
      </c>
    </row>
    <row r="319" customFormat="false" ht="15" hidden="false" customHeight="false" outlineLevel="0" collapsed="false">
      <c r="J319" s="30" t="n">
        <v>0.05975</v>
      </c>
      <c r="K319" s="31" t="n">
        <f aca="false">MIN(MAX(IF($B16=1,$B6+$B7*(J319-0.5),$B6),0),1)*IF(AND($B17=1,J319&lt;$B8),1-$B9,1)*IF(AND($B18=1,J319&lt;$B11),1-$B10,1)</f>
        <v>0.0779796875</v>
      </c>
      <c r="L319" s="31" t="n">
        <f aca="false">L318+K319</f>
        <v>9.0675</v>
      </c>
    </row>
    <row r="320" customFormat="false" ht="15" hidden="false" customHeight="false" outlineLevel="0" collapsed="false">
      <c r="J320" s="30" t="n">
        <v>0.06025</v>
      </c>
      <c r="K320" s="31" t="n">
        <f aca="false">MIN(MAX(IF($B16=1,$B6+$B7*(J320-0.5),$B6),0),1)*IF(AND($B17=1,J320&lt;$B8),1-$B9,1)*IF(AND($B18=1,J320&lt;$B11),1-$B10,1)</f>
        <v>0.0780203125</v>
      </c>
      <c r="L320" s="31" t="n">
        <f aca="false">L319+K320</f>
        <v>9.1455203125</v>
      </c>
    </row>
    <row r="321" customFormat="false" ht="15" hidden="false" customHeight="false" outlineLevel="0" collapsed="false">
      <c r="J321" s="30" t="n">
        <v>0.06075</v>
      </c>
      <c r="K321" s="31" t="n">
        <f aca="false">MIN(MAX(IF($B16=1,$B6+$B7*(J321-0.5),$B6),0),1)*IF(AND($B17=1,J321&lt;$B8),1-$B9,1)*IF(AND($B18=1,J321&lt;$B11),1-$B10,1)</f>
        <v>0.0780609375</v>
      </c>
      <c r="L321" s="31" t="n">
        <f aca="false">L320+K321</f>
        <v>9.22358125</v>
      </c>
    </row>
    <row r="322" customFormat="false" ht="15" hidden="false" customHeight="false" outlineLevel="0" collapsed="false">
      <c r="J322" s="30" t="n">
        <v>0.06125</v>
      </c>
      <c r="K322" s="31" t="n">
        <f aca="false">MIN(MAX(IF($B16=1,$B6+$B7*(J322-0.5),$B6),0),1)*IF(AND($B17=1,J322&lt;$B8),1-$B9,1)*IF(AND($B18=1,J322&lt;$B11),1-$B10,1)</f>
        <v>0.0781015625</v>
      </c>
      <c r="L322" s="31" t="n">
        <f aca="false">L321+K322</f>
        <v>9.3016828125</v>
      </c>
    </row>
    <row r="323" customFormat="false" ht="15" hidden="false" customHeight="false" outlineLevel="0" collapsed="false">
      <c r="J323" s="30" t="n">
        <v>0.06175</v>
      </c>
      <c r="K323" s="31" t="n">
        <f aca="false">MIN(MAX(IF($B16=1,$B6+$B7*(J323-0.5),$B6),0),1)*IF(AND($B17=1,J323&lt;$B8),1-$B9,1)*IF(AND($B18=1,J323&lt;$B11),1-$B10,1)</f>
        <v>0.0781421875</v>
      </c>
      <c r="L323" s="31" t="n">
        <f aca="false">L322+K323</f>
        <v>9.379825</v>
      </c>
    </row>
    <row r="324" customFormat="false" ht="15" hidden="false" customHeight="false" outlineLevel="0" collapsed="false">
      <c r="J324" s="30" t="n">
        <v>0.06225</v>
      </c>
      <c r="K324" s="31" t="n">
        <f aca="false">MIN(MAX(IF($B16=1,$B6+$B7*(J324-0.5),$B6),0),1)*IF(AND($B17=1,J324&lt;$B8),1-$B9,1)*IF(AND($B18=1,J324&lt;$B11),1-$B10,1)</f>
        <v>0.0781828125</v>
      </c>
      <c r="L324" s="31" t="n">
        <f aca="false">L323+K324</f>
        <v>9.4580078125</v>
      </c>
    </row>
    <row r="325" customFormat="false" ht="15" hidden="false" customHeight="false" outlineLevel="0" collapsed="false">
      <c r="J325" s="30" t="n">
        <v>0.06275</v>
      </c>
      <c r="K325" s="31" t="n">
        <f aca="false">MIN(MAX(IF($B16=1,$B6+$B7*(J325-0.5),$B6),0),1)*IF(AND($B17=1,J325&lt;$B8),1-$B9,1)*IF(AND($B18=1,J325&lt;$B11),1-$B10,1)</f>
        <v>0.0782234375</v>
      </c>
      <c r="L325" s="31" t="n">
        <f aca="false">L324+K325</f>
        <v>9.53623125</v>
      </c>
    </row>
    <row r="326" customFormat="false" ht="15" hidden="false" customHeight="false" outlineLevel="0" collapsed="false">
      <c r="J326" s="30" t="n">
        <v>0.06325</v>
      </c>
      <c r="K326" s="31" t="n">
        <f aca="false">MIN(MAX(IF($B16=1,$B6+$B7*(J326-0.5),$B6),0),1)*IF(AND($B17=1,J326&lt;$B8),1-$B9,1)*IF(AND($B18=1,J326&lt;$B11),1-$B10,1)</f>
        <v>0.0782640625</v>
      </c>
      <c r="L326" s="31" t="n">
        <f aca="false">L325+K326</f>
        <v>9.6144953125</v>
      </c>
    </row>
    <row r="327" customFormat="false" ht="15" hidden="false" customHeight="false" outlineLevel="0" collapsed="false">
      <c r="J327" s="30" t="n">
        <v>0.06375</v>
      </c>
      <c r="K327" s="31" t="n">
        <f aca="false">MIN(MAX(IF($B16=1,$B6+$B7*(J327-0.5),$B6),0),1)*IF(AND($B17=1,J327&lt;$B8),1-$B9,1)*IF(AND($B18=1,J327&lt;$B11),1-$B10,1)</f>
        <v>0.0783046875</v>
      </c>
      <c r="L327" s="31" t="n">
        <f aca="false">L326+K327</f>
        <v>9.6928</v>
      </c>
    </row>
    <row r="328" customFormat="false" ht="15" hidden="false" customHeight="false" outlineLevel="0" collapsed="false">
      <c r="J328" s="30" t="n">
        <v>0.06425</v>
      </c>
      <c r="K328" s="31" t="n">
        <f aca="false">MIN(MAX(IF($B16=1,$B6+$B7*(J328-0.5),$B6),0),1)*IF(AND($B17=1,J328&lt;$B8),1-$B9,1)*IF(AND($B18=1,J328&lt;$B11),1-$B10,1)</f>
        <v>0.0783453125</v>
      </c>
      <c r="L328" s="31" t="n">
        <f aca="false">L327+K328</f>
        <v>9.7711453125</v>
      </c>
    </row>
    <row r="329" customFormat="false" ht="15" hidden="false" customHeight="false" outlineLevel="0" collapsed="false">
      <c r="J329" s="30" t="n">
        <v>0.06475</v>
      </c>
      <c r="K329" s="31" t="n">
        <f aca="false">MIN(MAX(IF($B16=1,$B6+$B7*(J329-0.5),$B6),0),1)*IF(AND($B17=1,J329&lt;$B8),1-$B9,1)*IF(AND($B18=1,J329&lt;$B11),1-$B10,1)</f>
        <v>0.0783859375</v>
      </c>
      <c r="L329" s="31" t="n">
        <f aca="false">L328+K329</f>
        <v>9.84953125</v>
      </c>
    </row>
    <row r="330" customFormat="false" ht="15" hidden="false" customHeight="false" outlineLevel="0" collapsed="false">
      <c r="J330" s="30" t="n">
        <v>0.06525</v>
      </c>
      <c r="K330" s="31" t="n">
        <f aca="false">MIN(MAX(IF($B16=1,$B6+$B7*(J330-0.5),$B6),0),1)*IF(AND($B17=1,J330&lt;$B8),1-$B9,1)*IF(AND($B18=1,J330&lt;$B11),1-$B10,1)</f>
        <v>0.0784265625</v>
      </c>
      <c r="L330" s="31" t="n">
        <f aca="false">L329+K330</f>
        <v>9.9279578125</v>
      </c>
    </row>
    <row r="331" customFormat="false" ht="15" hidden="false" customHeight="false" outlineLevel="0" collapsed="false">
      <c r="J331" s="30" t="n">
        <v>0.06575</v>
      </c>
      <c r="K331" s="31" t="n">
        <f aca="false">MIN(MAX(IF($B16=1,$B6+$B7*(J331-0.5),$B6),0),1)*IF(AND($B17=1,J331&lt;$B8),1-$B9,1)*IF(AND($B18=1,J331&lt;$B11),1-$B10,1)</f>
        <v>0.0784671875</v>
      </c>
      <c r="L331" s="31" t="n">
        <f aca="false">L330+K331</f>
        <v>10.006425</v>
      </c>
    </row>
    <row r="332" customFormat="false" ht="15" hidden="false" customHeight="false" outlineLevel="0" collapsed="false">
      <c r="J332" s="30" t="n">
        <v>0.06625</v>
      </c>
      <c r="K332" s="31" t="n">
        <f aca="false">MIN(MAX(IF($B16=1,$B6+$B7*(J332-0.5),$B6),0),1)*IF(AND($B17=1,J332&lt;$B8),1-$B9,1)*IF(AND($B18=1,J332&lt;$B11),1-$B10,1)</f>
        <v>0.0785078125</v>
      </c>
      <c r="L332" s="31" t="n">
        <f aca="false">L331+K332</f>
        <v>10.0849328125</v>
      </c>
    </row>
    <row r="333" customFormat="false" ht="15" hidden="false" customHeight="false" outlineLevel="0" collapsed="false">
      <c r="J333" s="30" t="n">
        <v>0.06675</v>
      </c>
      <c r="K333" s="31" t="n">
        <f aca="false">MIN(MAX(IF($B16=1,$B6+$B7*(J333-0.5),$B6),0),1)*IF(AND($B17=1,J333&lt;$B8),1-$B9,1)*IF(AND($B18=1,J333&lt;$B11),1-$B10,1)</f>
        <v>0.0785484375</v>
      </c>
      <c r="L333" s="31" t="n">
        <f aca="false">L332+K333</f>
        <v>10.16348125</v>
      </c>
    </row>
    <row r="334" customFormat="false" ht="15" hidden="false" customHeight="false" outlineLevel="0" collapsed="false">
      <c r="J334" s="30" t="n">
        <v>0.06725</v>
      </c>
      <c r="K334" s="31" t="n">
        <f aca="false">MIN(MAX(IF($B16=1,$B6+$B7*(J334-0.5),$B6),0),1)*IF(AND($B17=1,J334&lt;$B8),1-$B9,1)*IF(AND($B18=1,J334&lt;$B11),1-$B10,1)</f>
        <v>0.0785890625</v>
      </c>
      <c r="L334" s="31" t="n">
        <f aca="false">L333+K334</f>
        <v>10.2420703125</v>
      </c>
    </row>
    <row r="335" customFormat="false" ht="15" hidden="false" customHeight="false" outlineLevel="0" collapsed="false">
      <c r="J335" s="30" t="n">
        <v>0.06775</v>
      </c>
      <c r="K335" s="31" t="n">
        <f aca="false">MIN(MAX(IF($B16=1,$B6+$B7*(J335-0.5),$B6),0),1)*IF(AND($B17=1,J335&lt;$B8),1-$B9,1)*IF(AND($B18=1,J335&lt;$B11),1-$B10,1)</f>
        <v>0.0786296875</v>
      </c>
      <c r="L335" s="31" t="n">
        <f aca="false">L334+K335</f>
        <v>10.3207</v>
      </c>
    </row>
    <row r="336" customFormat="false" ht="15" hidden="false" customHeight="false" outlineLevel="0" collapsed="false">
      <c r="J336" s="30" t="n">
        <v>0.06825</v>
      </c>
      <c r="K336" s="31" t="n">
        <f aca="false">MIN(MAX(IF($B16=1,$B6+$B7*(J336-0.5),$B6),0),1)*IF(AND($B17=1,J336&lt;$B8),1-$B9,1)*IF(AND($B18=1,J336&lt;$B11),1-$B10,1)</f>
        <v>0.0786703125</v>
      </c>
      <c r="L336" s="31" t="n">
        <f aca="false">L335+K336</f>
        <v>10.3993703125</v>
      </c>
    </row>
    <row r="337" customFormat="false" ht="15" hidden="false" customHeight="false" outlineLevel="0" collapsed="false">
      <c r="J337" s="30" t="n">
        <v>0.06875</v>
      </c>
      <c r="K337" s="31" t="n">
        <f aca="false">MIN(MAX(IF($B16=1,$B6+$B7*(J337-0.5),$B6),0),1)*IF(AND($B17=1,J337&lt;$B8),1-$B9,1)*IF(AND($B18=1,J337&lt;$B11),1-$B10,1)</f>
        <v>0.0787109375</v>
      </c>
      <c r="L337" s="31" t="n">
        <f aca="false">L336+K337</f>
        <v>10.47808125</v>
      </c>
    </row>
    <row r="338" customFormat="false" ht="15" hidden="false" customHeight="false" outlineLevel="0" collapsed="false">
      <c r="J338" s="30" t="n">
        <v>0.06925</v>
      </c>
      <c r="K338" s="31" t="n">
        <f aca="false">MIN(MAX(IF($B16=1,$B6+$B7*(J338-0.5),$B6),0),1)*IF(AND($B17=1,J338&lt;$B8),1-$B9,1)*IF(AND($B18=1,J338&lt;$B11),1-$B10,1)</f>
        <v>0.0787515625</v>
      </c>
      <c r="L338" s="31" t="n">
        <f aca="false">L337+K338</f>
        <v>10.5568328125</v>
      </c>
    </row>
    <row r="339" customFormat="false" ht="15" hidden="false" customHeight="false" outlineLevel="0" collapsed="false">
      <c r="J339" s="30" t="n">
        <v>0.06975</v>
      </c>
      <c r="K339" s="31" t="n">
        <f aca="false">MIN(MAX(IF($B16=1,$B6+$B7*(J339-0.5),$B6),0),1)*IF(AND($B17=1,J339&lt;$B8),1-$B9,1)*IF(AND($B18=1,J339&lt;$B11),1-$B10,1)</f>
        <v>0.0787921875</v>
      </c>
      <c r="L339" s="31" t="n">
        <f aca="false">L338+K339</f>
        <v>10.635625</v>
      </c>
    </row>
    <row r="340" customFormat="false" ht="15" hidden="false" customHeight="false" outlineLevel="0" collapsed="false">
      <c r="J340" s="30" t="n">
        <v>0.07025</v>
      </c>
      <c r="K340" s="31" t="n">
        <f aca="false">MIN(MAX(IF($B16=1,$B6+$B7*(J340-0.5),$B6),0),1)*IF(AND($B17=1,J340&lt;$B8),1-$B9,1)*IF(AND($B18=1,J340&lt;$B11),1-$B10,1)</f>
        <v>0.0788328125</v>
      </c>
      <c r="L340" s="31" t="n">
        <f aca="false">L339+K340</f>
        <v>10.7144578125</v>
      </c>
    </row>
    <row r="341" customFormat="false" ht="15" hidden="false" customHeight="false" outlineLevel="0" collapsed="false">
      <c r="J341" s="30" t="n">
        <v>0.07075</v>
      </c>
      <c r="K341" s="31" t="n">
        <f aca="false">MIN(MAX(IF($B16=1,$B6+$B7*(J341-0.5),$B6),0),1)*IF(AND($B17=1,J341&lt;$B8),1-$B9,1)*IF(AND($B18=1,J341&lt;$B11),1-$B10,1)</f>
        <v>0.0788734375</v>
      </c>
      <c r="L341" s="31" t="n">
        <f aca="false">L340+K341</f>
        <v>10.79333125</v>
      </c>
    </row>
    <row r="342" customFormat="false" ht="15" hidden="false" customHeight="false" outlineLevel="0" collapsed="false">
      <c r="J342" s="30" t="n">
        <v>0.07125</v>
      </c>
      <c r="K342" s="31" t="n">
        <f aca="false">MIN(MAX(IF($B16=1,$B6+$B7*(J342-0.5),$B6),0),1)*IF(AND($B17=1,J342&lt;$B8),1-$B9,1)*IF(AND($B18=1,J342&lt;$B11),1-$B10,1)</f>
        <v>0.0789140625</v>
      </c>
      <c r="L342" s="31" t="n">
        <f aca="false">L341+K342</f>
        <v>10.8722453125</v>
      </c>
    </row>
    <row r="343" customFormat="false" ht="15" hidden="false" customHeight="false" outlineLevel="0" collapsed="false">
      <c r="J343" s="30" t="n">
        <v>0.07175</v>
      </c>
      <c r="K343" s="31" t="n">
        <f aca="false">MIN(MAX(IF($B16=1,$B6+$B7*(J343-0.5),$B6),0),1)*IF(AND($B17=1,J343&lt;$B8),1-$B9,1)*IF(AND($B18=1,J343&lt;$B11),1-$B10,1)</f>
        <v>0.0789546875</v>
      </c>
      <c r="L343" s="31" t="n">
        <f aca="false">L342+K343</f>
        <v>10.9512</v>
      </c>
    </row>
    <row r="344" customFormat="false" ht="15" hidden="false" customHeight="false" outlineLevel="0" collapsed="false">
      <c r="J344" s="30" t="n">
        <v>0.07225</v>
      </c>
      <c r="K344" s="31" t="n">
        <f aca="false">MIN(MAX(IF($B16=1,$B6+$B7*(J344-0.5),$B6),0),1)*IF(AND($B17=1,J344&lt;$B8),1-$B9,1)*IF(AND($B18=1,J344&lt;$B11),1-$B10,1)</f>
        <v>0.0789953125</v>
      </c>
      <c r="L344" s="31" t="n">
        <f aca="false">L343+K344</f>
        <v>11.0301953125</v>
      </c>
    </row>
    <row r="345" customFormat="false" ht="15" hidden="false" customHeight="false" outlineLevel="0" collapsed="false">
      <c r="J345" s="30" t="n">
        <v>0.07275</v>
      </c>
      <c r="K345" s="31" t="n">
        <f aca="false">MIN(MAX(IF($B16=1,$B6+$B7*(J345-0.5),$B6),0),1)*IF(AND($B17=1,J345&lt;$B8),1-$B9,1)*IF(AND($B18=1,J345&lt;$B11),1-$B10,1)</f>
        <v>0.0790359375</v>
      </c>
      <c r="L345" s="31" t="n">
        <f aca="false">L344+K345</f>
        <v>11.10923125</v>
      </c>
    </row>
    <row r="346" customFormat="false" ht="15" hidden="false" customHeight="false" outlineLevel="0" collapsed="false">
      <c r="J346" s="30" t="n">
        <v>0.07325</v>
      </c>
      <c r="K346" s="31" t="n">
        <f aca="false">MIN(MAX(IF($B16=1,$B6+$B7*(J346-0.5),$B6),0),1)*IF(AND($B17=1,J346&lt;$B8),1-$B9,1)*IF(AND($B18=1,J346&lt;$B11),1-$B10,1)</f>
        <v>0.0790765625</v>
      </c>
      <c r="L346" s="31" t="n">
        <f aca="false">L345+K346</f>
        <v>11.1883078125</v>
      </c>
    </row>
    <row r="347" customFormat="false" ht="15" hidden="false" customHeight="false" outlineLevel="0" collapsed="false">
      <c r="J347" s="30" t="n">
        <v>0.07375</v>
      </c>
      <c r="K347" s="31" t="n">
        <f aca="false">MIN(MAX(IF($B16=1,$B6+$B7*(J347-0.5),$B6),0),1)*IF(AND($B17=1,J347&lt;$B8),1-$B9,1)*IF(AND($B18=1,J347&lt;$B11),1-$B10,1)</f>
        <v>0.0791171875</v>
      </c>
      <c r="L347" s="31" t="n">
        <f aca="false">L346+K347</f>
        <v>11.267425</v>
      </c>
    </row>
    <row r="348" customFormat="false" ht="15" hidden="false" customHeight="false" outlineLevel="0" collapsed="false">
      <c r="J348" s="30" t="n">
        <v>0.07425</v>
      </c>
      <c r="K348" s="31" t="n">
        <f aca="false">MIN(MAX(IF($B16=1,$B6+$B7*(J348-0.5),$B6),0),1)*IF(AND($B17=1,J348&lt;$B8),1-$B9,1)*IF(AND($B18=1,J348&lt;$B11),1-$B10,1)</f>
        <v>0.0791578125</v>
      </c>
      <c r="L348" s="31" t="n">
        <f aca="false">L347+K348</f>
        <v>11.3465828125</v>
      </c>
    </row>
    <row r="349" customFormat="false" ht="15" hidden="false" customHeight="false" outlineLevel="0" collapsed="false">
      <c r="J349" s="30" t="n">
        <v>0.07475</v>
      </c>
      <c r="K349" s="31" t="n">
        <f aca="false">MIN(MAX(IF($B16=1,$B6+$B7*(J349-0.5),$B6),0),1)*IF(AND($B17=1,J349&lt;$B8),1-$B9,1)*IF(AND($B18=1,J349&lt;$B11),1-$B10,1)</f>
        <v>0.0791984375</v>
      </c>
      <c r="L349" s="31" t="n">
        <f aca="false">L348+K349</f>
        <v>11.42578125</v>
      </c>
    </row>
    <row r="350" customFormat="false" ht="15" hidden="false" customHeight="false" outlineLevel="0" collapsed="false">
      <c r="J350" s="30" t="n">
        <v>0.07525</v>
      </c>
      <c r="K350" s="31" t="n">
        <f aca="false">MIN(MAX(IF($B16=1,$B6+$B7*(J350-0.5),$B6),0),1)*IF(AND($B17=1,J350&lt;$B8),1-$B9,1)*IF(AND($B18=1,J350&lt;$B11),1-$B10,1)</f>
        <v>0.0792390625</v>
      </c>
      <c r="L350" s="31" t="n">
        <f aca="false">L349+K350</f>
        <v>11.5050203125</v>
      </c>
    </row>
    <row r="351" customFormat="false" ht="15" hidden="false" customHeight="false" outlineLevel="0" collapsed="false">
      <c r="J351" s="30" t="n">
        <v>0.07575</v>
      </c>
      <c r="K351" s="31" t="n">
        <f aca="false">MIN(MAX(IF($B16=1,$B6+$B7*(J351-0.5),$B6),0),1)*IF(AND($B17=1,J351&lt;$B8),1-$B9,1)*IF(AND($B18=1,J351&lt;$B11),1-$B10,1)</f>
        <v>0.0792796875</v>
      </c>
      <c r="L351" s="31" t="n">
        <f aca="false">L350+K351</f>
        <v>11.5843</v>
      </c>
    </row>
    <row r="352" customFormat="false" ht="15" hidden="false" customHeight="false" outlineLevel="0" collapsed="false">
      <c r="J352" s="30" t="n">
        <v>0.07625</v>
      </c>
      <c r="K352" s="31" t="n">
        <f aca="false">MIN(MAX(IF($B16=1,$B6+$B7*(J352-0.5),$B6),0),1)*IF(AND($B17=1,J352&lt;$B8),1-$B9,1)*IF(AND($B18=1,J352&lt;$B11),1-$B10,1)</f>
        <v>0.0793203125</v>
      </c>
      <c r="L352" s="31" t="n">
        <f aca="false">L351+K352</f>
        <v>11.6636203125</v>
      </c>
    </row>
    <row r="353" customFormat="false" ht="15" hidden="false" customHeight="false" outlineLevel="0" collapsed="false">
      <c r="J353" s="30" t="n">
        <v>0.07675</v>
      </c>
      <c r="K353" s="31" t="n">
        <f aca="false">MIN(MAX(IF($B16=1,$B6+$B7*(J353-0.5),$B6),0),1)*IF(AND($B17=1,J353&lt;$B8),1-$B9,1)*IF(AND($B18=1,J353&lt;$B11),1-$B10,1)</f>
        <v>0.0793609375</v>
      </c>
      <c r="L353" s="31" t="n">
        <f aca="false">L352+K353</f>
        <v>11.74298125</v>
      </c>
    </row>
    <row r="354" customFormat="false" ht="15" hidden="false" customHeight="false" outlineLevel="0" collapsed="false">
      <c r="J354" s="30" t="n">
        <v>0.07725</v>
      </c>
      <c r="K354" s="31" t="n">
        <f aca="false">MIN(MAX(IF($B16=1,$B6+$B7*(J354-0.5),$B6),0),1)*IF(AND($B17=1,J354&lt;$B8),1-$B9,1)*IF(AND($B18=1,J354&lt;$B11),1-$B10,1)</f>
        <v>0.0794015625</v>
      </c>
      <c r="L354" s="31" t="n">
        <f aca="false">L353+K354</f>
        <v>11.8223828125</v>
      </c>
    </row>
    <row r="355" customFormat="false" ht="15" hidden="false" customHeight="false" outlineLevel="0" collapsed="false">
      <c r="J355" s="30" t="n">
        <v>0.07775</v>
      </c>
      <c r="K355" s="31" t="n">
        <f aca="false">MIN(MAX(IF($B16=1,$B6+$B7*(J355-0.5),$B6),0),1)*IF(AND($B17=1,J355&lt;$B8),1-$B9,1)*IF(AND($B18=1,J355&lt;$B11),1-$B10,1)</f>
        <v>0.0794421875</v>
      </c>
      <c r="L355" s="31" t="n">
        <f aca="false">L354+K355</f>
        <v>11.901825</v>
      </c>
    </row>
    <row r="356" customFormat="false" ht="15" hidden="false" customHeight="false" outlineLevel="0" collapsed="false">
      <c r="J356" s="30" t="n">
        <v>0.07825</v>
      </c>
      <c r="K356" s="31" t="n">
        <f aca="false">MIN(MAX(IF($B16=1,$B6+$B7*(J356-0.5),$B6),0),1)*IF(AND($B17=1,J356&lt;$B8),1-$B9,1)*IF(AND($B18=1,J356&lt;$B11),1-$B10,1)</f>
        <v>0.0794828125</v>
      </c>
      <c r="L356" s="31" t="n">
        <f aca="false">L355+K356</f>
        <v>11.9813078125</v>
      </c>
    </row>
    <row r="357" customFormat="false" ht="15" hidden="false" customHeight="false" outlineLevel="0" collapsed="false">
      <c r="J357" s="30" t="n">
        <v>0.07875</v>
      </c>
      <c r="K357" s="31" t="n">
        <f aca="false">MIN(MAX(IF($B16=1,$B6+$B7*(J357-0.5),$B6),0),1)*IF(AND($B17=1,J357&lt;$B8),1-$B9,1)*IF(AND($B18=1,J357&lt;$B11),1-$B10,1)</f>
        <v>0.0795234375</v>
      </c>
      <c r="L357" s="31" t="n">
        <f aca="false">L356+K357</f>
        <v>12.06083125</v>
      </c>
    </row>
    <row r="358" customFormat="false" ht="15" hidden="false" customHeight="false" outlineLevel="0" collapsed="false">
      <c r="J358" s="30" t="n">
        <v>0.07925</v>
      </c>
      <c r="K358" s="31" t="n">
        <f aca="false">MIN(MAX(IF($B16=1,$B6+$B7*(J358-0.5),$B6),0),1)*IF(AND($B17=1,J358&lt;$B8),1-$B9,1)*IF(AND($B18=1,J358&lt;$B11),1-$B10,1)</f>
        <v>0.0795640625</v>
      </c>
      <c r="L358" s="31" t="n">
        <f aca="false">L357+K358</f>
        <v>12.1403953125</v>
      </c>
    </row>
    <row r="359" customFormat="false" ht="15" hidden="false" customHeight="false" outlineLevel="0" collapsed="false">
      <c r="J359" s="30" t="n">
        <v>0.07975</v>
      </c>
      <c r="K359" s="31" t="n">
        <f aca="false">MIN(MAX(IF($B16=1,$B6+$B7*(J359-0.5),$B6),0),1)*IF(AND($B17=1,J359&lt;$B8),1-$B9,1)*IF(AND($B18=1,J359&lt;$B11),1-$B10,1)</f>
        <v>0.0796046875</v>
      </c>
      <c r="L359" s="31" t="n">
        <f aca="false">L358+K359</f>
        <v>12.22</v>
      </c>
    </row>
    <row r="360" customFormat="false" ht="15" hidden="false" customHeight="false" outlineLevel="0" collapsed="false">
      <c r="J360" s="30" t="n">
        <v>0.08025</v>
      </c>
      <c r="K360" s="31" t="n">
        <f aca="false">MIN(MAX(IF($B16=1,$B6+$B7*(J360-0.5),$B6),0),1)*IF(AND($B17=1,J360&lt;$B8),1-$B9,1)*IF(AND($B18=1,J360&lt;$B11),1-$B10,1)</f>
        <v>0.0796453125</v>
      </c>
      <c r="L360" s="31" t="n">
        <f aca="false">L359+K360</f>
        <v>12.2996453125</v>
      </c>
    </row>
    <row r="361" customFormat="false" ht="15" hidden="false" customHeight="false" outlineLevel="0" collapsed="false">
      <c r="J361" s="30" t="n">
        <v>0.08075</v>
      </c>
      <c r="K361" s="31" t="n">
        <f aca="false">MIN(MAX(IF($B16=1,$B6+$B7*(J361-0.5),$B6),0),1)*IF(AND($B17=1,J361&lt;$B8),1-$B9,1)*IF(AND($B18=1,J361&lt;$B11),1-$B10,1)</f>
        <v>0.0796859375</v>
      </c>
      <c r="L361" s="31" t="n">
        <f aca="false">L360+K361</f>
        <v>12.37933125</v>
      </c>
    </row>
    <row r="362" customFormat="false" ht="15" hidden="false" customHeight="false" outlineLevel="0" collapsed="false">
      <c r="J362" s="30" t="n">
        <v>0.08125</v>
      </c>
      <c r="K362" s="31" t="n">
        <f aca="false">MIN(MAX(IF($B16=1,$B6+$B7*(J362-0.5),$B6),0),1)*IF(AND($B17=1,J362&lt;$B8),1-$B9,1)*IF(AND($B18=1,J362&lt;$B11),1-$B10,1)</f>
        <v>0.0797265625</v>
      </c>
      <c r="L362" s="31" t="n">
        <f aca="false">L361+K362</f>
        <v>12.4590578125</v>
      </c>
    </row>
    <row r="363" customFormat="false" ht="15" hidden="false" customHeight="false" outlineLevel="0" collapsed="false">
      <c r="J363" s="30" t="n">
        <v>0.08175</v>
      </c>
      <c r="K363" s="31" t="n">
        <f aca="false">MIN(MAX(IF($B16=1,$B6+$B7*(J363-0.5),$B6),0),1)*IF(AND($B17=1,J363&lt;$B8),1-$B9,1)*IF(AND($B18=1,J363&lt;$B11),1-$B10,1)</f>
        <v>0.0797671875</v>
      </c>
      <c r="L363" s="31" t="n">
        <f aca="false">L362+K363</f>
        <v>12.538825</v>
      </c>
    </row>
    <row r="364" customFormat="false" ht="15" hidden="false" customHeight="false" outlineLevel="0" collapsed="false">
      <c r="J364" s="30" t="n">
        <v>0.08225</v>
      </c>
      <c r="K364" s="31" t="n">
        <f aca="false">MIN(MAX(IF($B16=1,$B6+$B7*(J364-0.5),$B6),0),1)*IF(AND($B17=1,J364&lt;$B8),1-$B9,1)*IF(AND($B18=1,J364&lt;$B11),1-$B10,1)</f>
        <v>0.0798078125</v>
      </c>
      <c r="L364" s="31" t="n">
        <f aca="false">L363+K364</f>
        <v>12.6186328125</v>
      </c>
    </row>
    <row r="365" customFormat="false" ht="15" hidden="false" customHeight="false" outlineLevel="0" collapsed="false">
      <c r="J365" s="30" t="n">
        <v>0.08275</v>
      </c>
      <c r="K365" s="31" t="n">
        <f aca="false">MIN(MAX(IF($B16=1,$B6+$B7*(J365-0.5),$B6),0),1)*IF(AND($B17=1,J365&lt;$B8),1-$B9,1)*IF(AND($B18=1,J365&lt;$B11),1-$B10,1)</f>
        <v>0.0798484375</v>
      </c>
      <c r="L365" s="31" t="n">
        <f aca="false">L364+K365</f>
        <v>12.69848125</v>
      </c>
    </row>
    <row r="366" customFormat="false" ht="15" hidden="false" customHeight="false" outlineLevel="0" collapsed="false">
      <c r="J366" s="30" t="n">
        <v>0.08325</v>
      </c>
      <c r="K366" s="31" t="n">
        <f aca="false">MIN(MAX(IF($B16=1,$B6+$B7*(J366-0.5),$B6),0),1)*IF(AND($B17=1,J366&lt;$B8),1-$B9,1)*IF(AND($B18=1,J366&lt;$B11),1-$B10,1)</f>
        <v>0.0798890625</v>
      </c>
      <c r="L366" s="31" t="n">
        <f aca="false">L365+K366</f>
        <v>12.7783703125</v>
      </c>
    </row>
    <row r="367" customFormat="false" ht="15" hidden="false" customHeight="false" outlineLevel="0" collapsed="false">
      <c r="J367" s="30" t="n">
        <v>0.08375</v>
      </c>
      <c r="K367" s="31" t="n">
        <f aca="false">MIN(MAX(IF($B16=1,$B6+$B7*(J367-0.5),$B6),0),1)*IF(AND($B17=1,J367&lt;$B8),1-$B9,1)*IF(AND($B18=1,J367&lt;$B11),1-$B10,1)</f>
        <v>0.0799296875</v>
      </c>
      <c r="L367" s="31" t="n">
        <f aca="false">L366+K367</f>
        <v>12.8583</v>
      </c>
    </row>
    <row r="368" customFormat="false" ht="15" hidden="false" customHeight="false" outlineLevel="0" collapsed="false">
      <c r="J368" s="30" t="n">
        <v>0.08425</v>
      </c>
      <c r="K368" s="31" t="n">
        <f aca="false">MIN(MAX(IF($B16=1,$B6+$B7*(J368-0.5),$B6),0),1)*IF(AND($B17=1,J368&lt;$B8),1-$B9,1)*IF(AND($B18=1,J368&lt;$B11),1-$B10,1)</f>
        <v>0.0799703125</v>
      </c>
      <c r="L368" s="31" t="n">
        <f aca="false">L367+K368</f>
        <v>12.9382703125</v>
      </c>
    </row>
    <row r="369" customFormat="false" ht="15" hidden="false" customHeight="false" outlineLevel="0" collapsed="false">
      <c r="J369" s="30" t="n">
        <v>0.08475</v>
      </c>
      <c r="K369" s="31" t="n">
        <f aca="false">MIN(MAX(IF($B16=1,$B6+$B7*(J369-0.5),$B6),0),1)*IF(AND($B17=1,J369&lt;$B8),1-$B9,1)*IF(AND($B18=1,J369&lt;$B11),1-$B10,1)</f>
        <v>0.0800109375</v>
      </c>
      <c r="L369" s="31" t="n">
        <f aca="false">L368+K369</f>
        <v>13.01828125</v>
      </c>
    </row>
    <row r="370" customFormat="false" ht="15" hidden="false" customHeight="false" outlineLevel="0" collapsed="false">
      <c r="J370" s="30" t="n">
        <v>0.08525</v>
      </c>
      <c r="K370" s="31" t="n">
        <f aca="false">MIN(MAX(IF($B16=1,$B6+$B7*(J370-0.5),$B6),0),1)*IF(AND($B17=1,J370&lt;$B8),1-$B9,1)*IF(AND($B18=1,J370&lt;$B11),1-$B10,1)</f>
        <v>0.0800515625</v>
      </c>
      <c r="L370" s="31" t="n">
        <f aca="false">L369+K370</f>
        <v>13.0983328125</v>
      </c>
    </row>
    <row r="371" customFormat="false" ht="15" hidden="false" customHeight="false" outlineLevel="0" collapsed="false">
      <c r="J371" s="30" t="n">
        <v>0.08575</v>
      </c>
      <c r="K371" s="31" t="n">
        <f aca="false">MIN(MAX(IF($B16=1,$B6+$B7*(J371-0.5),$B6),0),1)*IF(AND($B17=1,J371&lt;$B8),1-$B9,1)*IF(AND($B18=1,J371&lt;$B11),1-$B10,1)</f>
        <v>0.0800921875</v>
      </c>
      <c r="L371" s="31" t="n">
        <f aca="false">L370+K371</f>
        <v>13.178425</v>
      </c>
    </row>
    <row r="372" customFormat="false" ht="15" hidden="false" customHeight="false" outlineLevel="0" collapsed="false">
      <c r="J372" s="30" t="n">
        <v>0.08625</v>
      </c>
      <c r="K372" s="31" t="n">
        <f aca="false">MIN(MAX(IF($B16=1,$B6+$B7*(J372-0.5),$B6),0),1)*IF(AND($B17=1,J372&lt;$B8),1-$B9,1)*IF(AND($B18=1,J372&lt;$B11),1-$B10,1)</f>
        <v>0.0801328125</v>
      </c>
      <c r="L372" s="31" t="n">
        <f aca="false">L371+K372</f>
        <v>13.2585578125</v>
      </c>
    </row>
    <row r="373" customFormat="false" ht="15" hidden="false" customHeight="false" outlineLevel="0" collapsed="false">
      <c r="J373" s="30" t="n">
        <v>0.08675</v>
      </c>
      <c r="K373" s="31" t="n">
        <f aca="false">MIN(MAX(IF($B16=1,$B6+$B7*(J373-0.5),$B6),0),1)*IF(AND($B17=1,J373&lt;$B8),1-$B9,1)*IF(AND($B18=1,J373&lt;$B11),1-$B10,1)</f>
        <v>0.0801734375</v>
      </c>
      <c r="L373" s="31" t="n">
        <f aca="false">L372+K373</f>
        <v>13.33873125</v>
      </c>
    </row>
    <row r="374" customFormat="false" ht="15" hidden="false" customHeight="false" outlineLevel="0" collapsed="false">
      <c r="J374" s="30" t="n">
        <v>0.08725</v>
      </c>
      <c r="K374" s="31" t="n">
        <f aca="false">MIN(MAX(IF($B16=1,$B6+$B7*(J374-0.5),$B6),0),1)*IF(AND($B17=1,J374&lt;$B8),1-$B9,1)*IF(AND($B18=1,J374&lt;$B11),1-$B10,1)</f>
        <v>0.0802140625</v>
      </c>
      <c r="L374" s="31" t="n">
        <f aca="false">L373+K374</f>
        <v>13.4189453125</v>
      </c>
    </row>
    <row r="375" customFormat="false" ht="15" hidden="false" customHeight="false" outlineLevel="0" collapsed="false">
      <c r="J375" s="30" t="n">
        <v>0.08775</v>
      </c>
      <c r="K375" s="31" t="n">
        <f aca="false">MIN(MAX(IF($B16=1,$B6+$B7*(J375-0.5),$B6),0),1)*IF(AND($B17=1,J375&lt;$B8),1-$B9,1)*IF(AND($B18=1,J375&lt;$B11),1-$B10,1)</f>
        <v>0.0802546875</v>
      </c>
      <c r="L375" s="31" t="n">
        <f aca="false">L374+K375</f>
        <v>13.4992</v>
      </c>
    </row>
    <row r="376" customFormat="false" ht="15" hidden="false" customHeight="false" outlineLevel="0" collapsed="false">
      <c r="J376" s="30" t="n">
        <v>0.08825</v>
      </c>
      <c r="K376" s="31" t="n">
        <f aca="false">MIN(MAX(IF($B16=1,$B6+$B7*(J376-0.5),$B6),0),1)*IF(AND($B17=1,J376&lt;$B8),1-$B9,1)*IF(AND($B18=1,J376&lt;$B11),1-$B10,1)</f>
        <v>0.0802953125</v>
      </c>
      <c r="L376" s="31" t="n">
        <f aca="false">L375+K376</f>
        <v>13.5794953125</v>
      </c>
    </row>
    <row r="377" customFormat="false" ht="15" hidden="false" customHeight="false" outlineLevel="0" collapsed="false">
      <c r="J377" s="30" t="n">
        <v>0.08875</v>
      </c>
      <c r="K377" s="31" t="n">
        <f aca="false">MIN(MAX(IF($B16=1,$B6+$B7*(J377-0.5),$B6),0),1)*IF(AND($B17=1,J377&lt;$B8),1-$B9,1)*IF(AND($B18=1,J377&lt;$B11),1-$B10,1)</f>
        <v>0.0803359375</v>
      </c>
      <c r="L377" s="31" t="n">
        <f aca="false">L376+K377</f>
        <v>13.65983125</v>
      </c>
    </row>
    <row r="378" customFormat="false" ht="15" hidden="false" customHeight="false" outlineLevel="0" collapsed="false">
      <c r="J378" s="30" t="n">
        <v>0.08925</v>
      </c>
      <c r="K378" s="31" t="n">
        <f aca="false">MIN(MAX(IF($B16=1,$B6+$B7*(J378-0.5),$B6),0),1)*IF(AND($B17=1,J378&lt;$B8),1-$B9,1)*IF(AND($B18=1,J378&lt;$B11),1-$B10,1)</f>
        <v>0.0803765625</v>
      </c>
      <c r="L378" s="31" t="n">
        <f aca="false">L377+K378</f>
        <v>13.7402078125</v>
      </c>
    </row>
    <row r="379" customFormat="false" ht="15" hidden="false" customHeight="false" outlineLevel="0" collapsed="false">
      <c r="J379" s="30" t="n">
        <v>0.08975</v>
      </c>
      <c r="K379" s="31" t="n">
        <f aca="false">MIN(MAX(IF($B16=1,$B6+$B7*(J379-0.5),$B6),0),1)*IF(AND($B17=1,J379&lt;$B8),1-$B9,1)*IF(AND($B18=1,J379&lt;$B11),1-$B10,1)</f>
        <v>0.0804171875</v>
      </c>
      <c r="L379" s="31" t="n">
        <f aca="false">L378+K379</f>
        <v>13.820625</v>
      </c>
    </row>
    <row r="380" customFormat="false" ht="15" hidden="false" customHeight="false" outlineLevel="0" collapsed="false">
      <c r="J380" s="30" t="n">
        <v>0.09025</v>
      </c>
      <c r="K380" s="31" t="n">
        <f aca="false">MIN(MAX(IF($B16=1,$B6+$B7*(J380-0.5),$B6),0),1)*IF(AND($B17=1,J380&lt;$B8),1-$B9,1)*IF(AND($B18=1,J380&lt;$B11),1-$B10,1)</f>
        <v>0.0804578125</v>
      </c>
      <c r="L380" s="31" t="n">
        <f aca="false">L379+K380</f>
        <v>13.9010828125</v>
      </c>
    </row>
    <row r="381" customFormat="false" ht="15" hidden="false" customHeight="false" outlineLevel="0" collapsed="false">
      <c r="J381" s="30" t="n">
        <v>0.09075</v>
      </c>
      <c r="K381" s="31" t="n">
        <f aca="false">MIN(MAX(IF($B16=1,$B6+$B7*(J381-0.5),$B6),0),1)*IF(AND($B17=1,J381&lt;$B8),1-$B9,1)*IF(AND($B18=1,J381&lt;$B11),1-$B10,1)</f>
        <v>0.0804984375</v>
      </c>
      <c r="L381" s="31" t="n">
        <f aca="false">L380+K381</f>
        <v>13.98158125</v>
      </c>
    </row>
    <row r="382" customFormat="false" ht="15" hidden="false" customHeight="false" outlineLevel="0" collapsed="false">
      <c r="J382" s="30" t="n">
        <v>0.09125</v>
      </c>
      <c r="K382" s="31" t="n">
        <f aca="false">MIN(MAX(IF($B16=1,$B6+$B7*(J382-0.5),$B6),0),1)*IF(AND($B17=1,J382&lt;$B8),1-$B9,1)*IF(AND($B18=1,J382&lt;$B11),1-$B10,1)</f>
        <v>0.0805390625</v>
      </c>
      <c r="L382" s="31" t="n">
        <f aca="false">L381+K382</f>
        <v>14.0621203125</v>
      </c>
    </row>
    <row r="383" customFormat="false" ht="15" hidden="false" customHeight="false" outlineLevel="0" collapsed="false">
      <c r="J383" s="30" t="n">
        <v>0.09175</v>
      </c>
      <c r="K383" s="31" t="n">
        <f aca="false">MIN(MAX(IF($B16=1,$B6+$B7*(J383-0.5),$B6),0),1)*IF(AND($B17=1,J383&lt;$B8),1-$B9,1)*IF(AND($B18=1,J383&lt;$B11),1-$B10,1)</f>
        <v>0.0805796875</v>
      </c>
      <c r="L383" s="31" t="n">
        <f aca="false">L382+K383</f>
        <v>14.1427</v>
      </c>
    </row>
    <row r="384" customFormat="false" ht="15" hidden="false" customHeight="false" outlineLevel="0" collapsed="false">
      <c r="J384" s="30" t="n">
        <v>0.09225</v>
      </c>
      <c r="K384" s="31" t="n">
        <f aca="false">MIN(MAX(IF($B16=1,$B6+$B7*(J384-0.5),$B6),0),1)*IF(AND($B17=1,J384&lt;$B8),1-$B9,1)*IF(AND($B18=1,J384&lt;$B11),1-$B10,1)</f>
        <v>0.0806203125</v>
      </c>
      <c r="L384" s="31" t="n">
        <f aca="false">L383+K384</f>
        <v>14.2233203125</v>
      </c>
    </row>
    <row r="385" customFormat="false" ht="15" hidden="false" customHeight="false" outlineLevel="0" collapsed="false">
      <c r="J385" s="30" t="n">
        <v>0.09275</v>
      </c>
      <c r="K385" s="31" t="n">
        <f aca="false">MIN(MAX(IF($B16=1,$B6+$B7*(J385-0.5),$B6),0),1)*IF(AND($B17=1,J385&lt;$B8),1-$B9,1)*IF(AND($B18=1,J385&lt;$B11),1-$B10,1)</f>
        <v>0.0806609375</v>
      </c>
      <c r="L385" s="31" t="n">
        <f aca="false">L384+K385</f>
        <v>14.30398125</v>
      </c>
    </row>
    <row r="386" customFormat="false" ht="15" hidden="false" customHeight="false" outlineLevel="0" collapsed="false">
      <c r="J386" s="30" t="n">
        <v>0.09325</v>
      </c>
      <c r="K386" s="31" t="n">
        <f aca="false">MIN(MAX(IF($B16=1,$B6+$B7*(J386-0.5),$B6),0),1)*IF(AND($B17=1,J386&lt;$B8),1-$B9,1)*IF(AND($B18=1,J386&lt;$B11),1-$B10,1)</f>
        <v>0.0807015625</v>
      </c>
      <c r="L386" s="31" t="n">
        <f aca="false">L385+K386</f>
        <v>14.3846828125</v>
      </c>
    </row>
    <row r="387" customFormat="false" ht="15" hidden="false" customHeight="false" outlineLevel="0" collapsed="false">
      <c r="J387" s="30" t="n">
        <v>0.09375</v>
      </c>
      <c r="K387" s="31" t="n">
        <f aca="false">MIN(MAX(IF($B16=1,$B6+$B7*(J387-0.5),$B6),0),1)*IF(AND($B17=1,J387&lt;$B8),1-$B9,1)*IF(AND($B18=1,J387&lt;$B11),1-$B10,1)</f>
        <v>0.0807421875</v>
      </c>
      <c r="L387" s="31" t="n">
        <f aca="false">L386+K387</f>
        <v>14.465425</v>
      </c>
    </row>
    <row r="388" customFormat="false" ht="15" hidden="false" customHeight="false" outlineLevel="0" collapsed="false">
      <c r="J388" s="30" t="n">
        <v>0.09425</v>
      </c>
      <c r="K388" s="31" t="n">
        <f aca="false">MIN(MAX(IF($B16=1,$B6+$B7*(J388-0.5),$B6),0),1)*IF(AND($B17=1,J388&lt;$B8),1-$B9,1)*IF(AND($B18=1,J388&lt;$B11),1-$B10,1)</f>
        <v>0.0807828125</v>
      </c>
      <c r="L388" s="31" t="n">
        <f aca="false">L387+K388</f>
        <v>14.5462078125</v>
      </c>
    </row>
    <row r="389" customFormat="false" ht="15" hidden="false" customHeight="false" outlineLevel="0" collapsed="false">
      <c r="J389" s="30" t="n">
        <v>0.09475</v>
      </c>
      <c r="K389" s="31" t="n">
        <f aca="false">MIN(MAX(IF($B16=1,$B6+$B7*(J389-0.5),$B6),0),1)*IF(AND($B17=1,J389&lt;$B8),1-$B9,1)*IF(AND($B18=1,J389&lt;$B11),1-$B10,1)</f>
        <v>0.0808234375</v>
      </c>
      <c r="L389" s="31" t="n">
        <f aca="false">L388+K389</f>
        <v>14.62703125</v>
      </c>
    </row>
    <row r="390" customFormat="false" ht="15" hidden="false" customHeight="false" outlineLevel="0" collapsed="false">
      <c r="J390" s="30" t="n">
        <v>0.09525</v>
      </c>
      <c r="K390" s="31" t="n">
        <f aca="false">MIN(MAX(IF($B16=1,$B6+$B7*(J390-0.5),$B6),0),1)*IF(AND($B17=1,J390&lt;$B8),1-$B9,1)*IF(AND($B18=1,J390&lt;$B11),1-$B10,1)</f>
        <v>0.0808640625</v>
      </c>
      <c r="L390" s="31" t="n">
        <f aca="false">L389+K390</f>
        <v>14.7078953125</v>
      </c>
    </row>
    <row r="391" customFormat="false" ht="15" hidden="false" customHeight="false" outlineLevel="0" collapsed="false">
      <c r="J391" s="30" t="n">
        <v>0.09575</v>
      </c>
      <c r="K391" s="31" t="n">
        <f aca="false">MIN(MAX(IF($B16=1,$B6+$B7*(J391-0.5),$B6),0),1)*IF(AND($B17=1,J391&lt;$B8),1-$B9,1)*IF(AND($B18=1,J391&lt;$B11),1-$B10,1)</f>
        <v>0.0809046875</v>
      </c>
      <c r="L391" s="31" t="n">
        <f aca="false">L390+K391</f>
        <v>14.7888</v>
      </c>
    </row>
    <row r="392" customFormat="false" ht="15" hidden="false" customHeight="false" outlineLevel="0" collapsed="false">
      <c r="J392" s="30" t="n">
        <v>0.09625</v>
      </c>
      <c r="K392" s="31" t="n">
        <f aca="false">MIN(MAX(IF($B16=1,$B6+$B7*(J392-0.5),$B6),0),1)*IF(AND($B17=1,J392&lt;$B8),1-$B9,1)*IF(AND($B18=1,J392&lt;$B11),1-$B10,1)</f>
        <v>0.0809453125</v>
      </c>
      <c r="L392" s="31" t="n">
        <f aca="false">L391+K392</f>
        <v>14.8697453125</v>
      </c>
    </row>
    <row r="393" customFormat="false" ht="15" hidden="false" customHeight="false" outlineLevel="0" collapsed="false">
      <c r="J393" s="30" t="n">
        <v>0.09675</v>
      </c>
      <c r="K393" s="31" t="n">
        <f aca="false">MIN(MAX(IF($B16=1,$B6+$B7*(J393-0.5),$B6),0),1)*IF(AND($B17=1,J393&lt;$B8),1-$B9,1)*IF(AND($B18=1,J393&lt;$B11),1-$B10,1)</f>
        <v>0.0809859375</v>
      </c>
      <c r="L393" s="31" t="n">
        <f aca="false">L392+K393</f>
        <v>14.95073125</v>
      </c>
    </row>
    <row r="394" customFormat="false" ht="15" hidden="false" customHeight="false" outlineLevel="0" collapsed="false">
      <c r="J394" s="30" t="n">
        <v>0.09725</v>
      </c>
      <c r="K394" s="31" t="n">
        <f aca="false">MIN(MAX(IF($B16=1,$B6+$B7*(J394-0.5),$B6),0),1)*IF(AND($B17=1,J394&lt;$B8),1-$B9,1)*IF(AND($B18=1,J394&lt;$B11),1-$B10,1)</f>
        <v>0.0810265625</v>
      </c>
      <c r="L394" s="31" t="n">
        <f aca="false">L393+K394</f>
        <v>15.0317578125</v>
      </c>
    </row>
    <row r="395" customFormat="false" ht="15" hidden="false" customHeight="false" outlineLevel="0" collapsed="false">
      <c r="J395" s="30" t="n">
        <v>0.09775</v>
      </c>
      <c r="K395" s="31" t="n">
        <f aca="false">MIN(MAX(IF($B16=1,$B6+$B7*(J395-0.5),$B6),0),1)*IF(AND($B17=1,J395&lt;$B8),1-$B9,1)*IF(AND($B18=1,J395&lt;$B11),1-$B10,1)</f>
        <v>0.0810671875</v>
      </c>
      <c r="L395" s="31" t="n">
        <f aca="false">L394+K395</f>
        <v>15.112825</v>
      </c>
    </row>
    <row r="396" customFormat="false" ht="15" hidden="false" customHeight="false" outlineLevel="0" collapsed="false">
      <c r="J396" s="30" t="n">
        <v>0.09825</v>
      </c>
      <c r="K396" s="31" t="n">
        <f aca="false">MIN(MAX(IF($B16=1,$B6+$B7*(J396-0.5),$B6),0),1)*IF(AND($B17=1,J396&lt;$B8),1-$B9,1)*IF(AND($B18=1,J396&lt;$B11),1-$B10,1)</f>
        <v>0.0811078125</v>
      </c>
      <c r="L396" s="31" t="n">
        <f aca="false">L395+K396</f>
        <v>15.1939328125</v>
      </c>
    </row>
    <row r="397" customFormat="false" ht="15" hidden="false" customHeight="false" outlineLevel="0" collapsed="false">
      <c r="J397" s="30" t="n">
        <v>0.09875</v>
      </c>
      <c r="K397" s="31" t="n">
        <f aca="false">MIN(MAX(IF($B16=1,$B6+$B7*(J397-0.5),$B6),0),1)*IF(AND($B17=1,J397&lt;$B8),1-$B9,1)*IF(AND($B18=1,J397&lt;$B11),1-$B10,1)</f>
        <v>0.0811484375</v>
      </c>
      <c r="L397" s="31" t="n">
        <f aca="false">L396+K397</f>
        <v>15.27508125</v>
      </c>
    </row>
    <row r="398" customFormat="false" ht="15" hidden="false" customHeight="false" outlineLevel="0" collapsed="false">
      <c r="J398" s="30" t="n">
        <v>0.09925</v>
      </c>
      <c r="K398" s="31" t="n">
        <f aca="false">MIN(MAX(IF($B16=1,$B6+$B7*(J398-0.5),$B6),0),1)*IF(AND($B17=1,J398&lt;$B8),1-$B9,1)*IF(AND($B18=1,J398&lt;$B11),1-$B10,1)</f>
        <v>0.0811890625</v>
      </c>
      <c r="L398" s="31" t="n">
        <f aca="false">L397+K398</f>
        <v>15.3562703125</v>
      </c>
    </row>
    <row r="399" customFormat="false" ht="15" hidden="false" customHeight="false" outlineLevel="0" collapsed="false">
      <c r="J399" s="30" t="n">
        <v>0.09975</v>
      </c>
      <c r="K399" s="31" t="n">
        <f aca="false">MIN(MAX(IF($B16=1,$B6+$B7*(J399-0.5),$B6),0),1)*IF(AND($B17=1,J399&lt;$B8),1-$B9,1)*IF(AND($B18=1,J399&lt;$B11),1-$B10,1)</f>
        <v>0.0812296875</v>
      </c>
      <c r="L399" s="31" t="n">
        <f aca="false">L398+K399</f>
        <v>15.4375</v>
      </c>
    </row>
    <row r="400" customFormat="false" ht="15" hidden="false" customHeight="false" outlineLevel="0" collapsed="false">
      <c r="J400" s="30" t="n">
        <v>0.10025</v>
      </c>
      <c r="K400" s="31" t="n">
        <f aca="false">MIN(MAX(IF($B16=1,$B6+$B7*(J400-0.5),$B6),0),1)*IF(AND($B17=1,J400&lt;$B8),1-$B9,1)*IF(AND($B18=1,J400&lt;$B11),1-$B10,1)</f>
        <v>0.0812703125</v>
      </c>
      <c r="L400" s="31" t="n">
        <f aca="false">L399+K400</f>
        <v>15.5187703125</v>
      </c>
    </row>
    <row r="401" customFormat="false" ht="15" hidden="false" customHeight="false" outlineLevel="0" collapsed="false">
      <c r="J401" s="30" t="n">
        <v>0.10075</v>
      </c>
      <c r="K401" s="31" t="n">
        <f aca="false">MIN(MAX(IF($B16=1,$B6+$B7*(J401-0.5),$B6),0),1)*IF(AND($B17=1,J401&lt;$B8),1-$B9,1)*IF(AND($B18=1,J401&lt;$B11),1-$B10,1)</f>
        <v>0.0813109375</v>
      </c>
      <c r="L401" s="31" t="n">
        <f aca="false">L400+K401</f>
        <v>15.60008125</v>
      </c>
    </row>
    <row r="402" customFormat="false" ht="15" hidden="false" customHeight="false" outlineLevel="0" collapsed="false">
      <c r="J402" s="30" t="n">
        <v>0.10125</v>
      </c>
      <c r="K402" s="31" t="n">
        <f aca="false">MIN(MAX(IF($B16=1,$B6+$B7*(J402-0.5),$B6),0),1)*IF(AND($B17=1,J402&lt;$B8),1-$B9,1)*IF(AND($B18=1,J402&lt;$B11),1-$B10,1)</f>
        <v>0.0813515625</v>
      </c>
      <c r="L402" s="31" t="n">
        <f aca="false">L401+K402</f>
        <v>15.6814328125</v>
      </c>
    </row>
    <row r="403" customFormat="false" ht="15" hidden="false" customHeight="false" outlineLevel="0" collapsed="false">
      <c r="J403" s="30" t="n">
        <v>0.10175</v>
      </c>
      <c r="K403" s="31" t="n">
        <f aca="false">MIN(MAX(IF($B16=1,$B6+$B7*(J403-0.5),$B6),0),1)*IF(AND($B17=1,J403&lt;$B8),1-$B9,1)*IF(AND($B18=1,J403&lt;$B11),1-$B10,1)</f>
        <v>0.0813921875</v>
      </c>
      <c r="L403" s="31" t="n">
        <f aca="false">L402+K403</f>
        <v>15.762825</v>
      </c>
    </row>
    <row r="404" customFormat="false" ht="15" hidden="false" customHeight="false" outlineLevel="0" collapsed="false">
      <c r="J404" s="30" t="n">
        <v>0.10225</v>
      </c>
      <c r="K404" s="31" t="n">
        <f aca="false">MIN(MAX(IF($B16=1,$B6+$B7*(J404-0.5),$B6),0),1)*IF(AND($B17=1,J404&lt;$B8),1-$B9,1)*IF(AND($B18=1,J404&lt;$B11),1-$B10,1)</f>
        <v>0.0814328125</v>
      </c>
      <c r="L404" s="31" t="n">
        <f aca="false">L403+K404</f>
        <v>15.8442578125</v>
      </c>
    </row>
    <row r="405" customFormat="false" ht="15" hidden="false" customHeight="false" outlineLevel="0" collapsed="false">
      <c r="J405" s="30" t="n">
        <v>0.10275</v>
      </c>
      <c r="K405" s="31" t="n">
        <f aca="false">MIN(MAX(IF($B16=1,$B6+$B7*(J405-0.5),$B6),0),1)*IF(AND($B17=1,J405&lt;$B8),1-$B9,1)*IF(AND($B18=1,J405&lt;$B11),1-$B10,1)</f>
        <v>0.0814734375</v>
      </c>
      <c r="L405" s="31" t="n">
        <f aca="false">L404+K405</f>
        <v>15.92573125</v>
      </c>
    </row>
    <row r="406" customFormat="false" ht="15" hidden="false" customHeight="false" outlineLevel="0" collapsed="false">
      <c r="J406" s="30" t="n">
        <v>0.10325</v>
      </c>
      <c r="K406" s="31" t="n">
        <f aca="false">MIN(MAX(IF($B16=1,$B6+$B7*(J406-0.5),$B6),0),1)*IF(AND($B17=1,J406&lt;$B8),1-$B9,1)*IF(AND($B18=1,J406&lt;$B11),1-$B10,1)</f>
        <v>0.0815140625</v>
      </c>
      <c r="L406" s="31" t="n">
        <f aca="false">L405+K406</f>
        <v>16.0072453125</v>
      </c>
    </row>
    <row r="407" customFormat="false" ht="15" hidden="false" customHeight="false" outlineLevel="0" collapsed="false">
      <c r="J407" s="30" t="n">
        <v>0.10375</v>
      </c>
      <c r="K407" s="31" t="n">
        <f aca="false">MIN(MAX(IF($B16=1,$B6+$B7*(J407-0.5),$B6),0),1)*IF(AND($B17=1,J407&lt;$B8),1-$B9,1)*IF(AND($B18=1,J407&lt;$B11),1-$B10,1)</f>
        <v>0.0815546875</v>
      </c>
      <c r="L407" s="31" t="n">
        <f aca="false">L406+K407</f>
        <v>16.0888</v>
      </c>
    </row>
    <row r="408" customFormat="false" ht="15" hidden="false" customHeight="false" outlineLevel="0" collapsed="false">
      <c r="J408" s="30" t="n">
        <v>0.10425</v>
      </c>
      <c r="K408" s="31" t="n">
        <f aca="false">MIN(MAX(IF($B16=1,$B6+$B7*(J408-0.5),$B6),0),1)*IF(AND($B17=1,J408&lt;$B8),1-$B9,1)*IF(AND($B18=1,J408&lt;$B11),1-$B10,1)</f>
        <v>0.0815953125</v>
      </c>
      <c r="L408" s="31" t="n">
        <f aca="false">L407+K408</f>
        <v>16.1703953125</v>
      </c>
    </row>
    <row r="409" customFormat="false" ht="15" hidden="false" customHeight="false" outlineLevel="0" collapsed="false">
      <c r="J409" s="30" t="n">
        <v>0.10475</v>
      </c>
      <c r="K409" s="31" t="n">
        <f aca="false">MIN(MAX(IF($B16=1,$B6+$B7*(J409-0.5),$B6),0),1)*IF(AND($B17=1,J409&lt;$B8),1-$B9,1)*IF(AND($B18=1,J409&lt;$B11),1-$B10,1)</f>
        <v>0.0816359375</v>
      </c>
      <c r="L409" s="31" t="n">
        <f aca="false">L408+K409</f>
        <v>16.25203125</v>
      </c>
    </row>
    <row r="410" customFormat="false" ht="15" hidden="false" customHeight="false" outlineLevel="0" collapsed="false">
      <c r="J410" s="30" t="n">
        <v>0.10525</v>
      </c>
      <c r="K410" s="31" t="n">
        <f aca="false">MIN(MAX(IF($B16=1,$B6+$B7*(J410-0.5),$B6),0),1)*IF(AND($B17=1,J410&lt;$B8),1-$B9,1)*IF(AND($B18=1,J410&lt;$B11),1-$B10,1)</f>
        <v>0.0816765625</v>
      </c>
      <c r="L410" s="31" t="n">
        <f aca="false">L409+K410</f>
        <v>16.3337078125</v>
      </c>
    </row>
    <row r="411" customFormat="false" ht="15" hidden="false" customHeight="false" outlineLevel="0" collapsed="false">
      <c r="J411" s="30" t="n">
        <v>0.10575</v>
      </c>
      <c r="K411" s="31" t="n">
        <f aca="false">MIN(MAX(IF($B16=1,$B6+$B7*(J411-0.5),$B6),0),1)*IF(AND($B17=1,J411&lt;$B8),1-$B9,1)*IF(AND($B18=1,J411&lt;$B11),1-$B10,1)</f>
        <v>0.0817171875</v>
      </c>
      <c r="L411" s="31" t="n">
        <f aca="false">L410+K411</f>
        <v>16.415425</v>
      </c>
    </row>
    <row r="412" customFormat="false" ht="15" hidden="false" customHeight="false" outlineLevel="0" collapsed="false">
      <c r="J412" s="30" t="n">
        <v>0.10625</v>
      </c>
      <c r="K412" s="31" t="n">
        <f aca="false">MIN(MAX(IF($B16=1,$B6+$B7*(J412-0.5),$B6),0),1)*IF(AND($B17=1,J412&lt;$B8),1-$B9,1)*IF(AND($B18=1,J412&lt;$B11),1-$B10,1)</f>
        <v>0.0817578125</v>
      </c>
      <c r="L412" s="31" t="n">
        <f aca="false">L411+K412</f>
        <v>16.4971828125</v>
      </c>
    </row>
    <row r="413" customFormat="false" ht="15" hidden="false" customHeight="false" outlineLevel="0" collapsed="false">
      <c r="J413" s="30" t="n">
        <v>0.10675</v>
      </c>
      <c r="K413" s="31" t="n">
        <f aca="false">MIN(MAX(IF($B16=1,$B6+$B7*(J413-0.5),$B6),0),1)*IF(AND($B17=1,J413&lt;$B8),1-$B9,1)*IF(AND($B18=1,J413&lt;$B11),1-$B10,1)</f>
        <v>0.0817984375</v>
      </c>
      <c r="L413" s="31" t="n">
        <f aca="false">L412+K413</f>
        <v>16.57898125</v>
      </c>
    </row>
    <row r="414" customFormat="false" ht="15" hidden="false" customHeight="false" outlineLevel="0" collapsed="false">
      <c r="J414" s="30" t="n">
        <v>0.10725</v>
      </c>
      <c r="K414" s="31" t="n">
        <f aca="false">MIN(MAX(IF($B16=1,$B6+$B7*(J414-0.5),$B6),0),1)*IF(AND($B17=1,J414&lt;$B8),1-$B9,1)*IF(AND($B18=1,J414&lt;$B11),1-$B10,1)</f>
        <v>0.0818390625</v>
      </c>
      <c r="L414" s="31" t="n">
        <f aca="false">L413+K414</f>
        <v>16.6608203125</v>
      </c>
    </row>
    <row r="415" customFormat="false" ht="15" hidden="false" customHeight="false" outlineLevel="0" collapsed="false">
      <c r="J415" s="30" t="n">
        <v>0.10775</v>
      </c>
      <c r="K415" s="31" t="n">
        <f aca="false">MIN(MAX(IF($B16=1,$B6+$B7*(J415-0.5),$B6),0),1)*IF(AND($B17=1,J415&lt;$B8),1-$B9,1)*IF(AND($B18=1,J415&lt;$B11),1-$B10,1)</f>
        <v>0.0818796875</v>
      </c>
      <c r="L415" s="31" t="n">
        <f aca="false">L414+K415</f>
        <v>16.7427</v>
      </c>
    </row>
    <row r="416" customFormat="false" ht="15" hidden="false" customHeight="false" outlineLevel="0" collapsed="false">
      <c r="J416" s="30" t="n">
        <v>0.10825</v>
      </c>
      <c r="K416" s="31" t="n">
        <f aca="false">MIN(MAX(IF($B16=1,$B6+$B7*(J416-0.5),$B6),0),1)*IF(AND($B17=1,J416&lt;$B8),1-$B9,1)*IF(AND($B18=1,J416&lt;$B11),1-$B10,1)</f>
        <v>0.0819203125</v>
      </c>
      <c r="L416" s="31" t="n">
        <f aca="false">L415+K416</f>
        <v>16.8246203125</v>
      </c>
    </row>
    <row r="417" customFormat="false" ht="15" hidden="false" customHeight="false" outlineLevel="0" collapsed="false">
      <c r="J417" s="30" t="n">
        <v>0.10875</v>
      </c>
      <c r="K417" s="31" t="n">
        <f aca="false">MIN(MAX(IF($B16=1,$B6+$B7*(J417-0.5),$B6),0),1)*IF(AND($B17=1,J417&lt;$B8),1-$B9,1)*IF(AND($B18=1,J417&lt;$B11),1-$B10,1)</f>
        <v>0.0819609375</v>
      </c>
      <c r="L417" s="31" t="n">
        <f aca="false">L416+K417</f>
        <v>16.90658125</v>
      </c>
    </row>
    <row r="418" customFormat="false" ht="15" hidden="false" customHeight="false" outlineLevel="0" collapsed="false">
      <c r="J418" s="30" t="n">
        <v>0.10925</v>
      </c>
      <c r="K418" s="31" t="n">
        <f aca="false">MIN(MAX(IF($B16=1,$B6+$B7*(J418-0.5),$B6),0),1)*IF(AND($B17=1,J418&lt;$B8),1-$B9,1)*IF(AND($B18=1,J418&lt;$B11),1-$B10,1)</f>
        <v>0.0820015625</v>
      </c>
      <c r="L418" s="31" t="n">
        <f aca="false">L417+K418</f>
        <v>16.9885828125</v>
      </c>
    </row>
    <row r="419" customFormat="false" ht="15" hidden="false" customHeight="false" outlineLevel="0" collapsed="false">
      <c r="J419" s="30" t="n">
        <v>0.10975</v>
      </c>
      <c r="K419" s="31" t="n">
        <f aca="false">MIN(MAX(IF($B16=1,$B6+$B7*(J419-0.5),$B6),0),1)*IF(AND($B17=1,J419&lt;$B8),1-$B9,1)*IF(AND($B18=1,J419&lt;$B11),1-$B10,1)</f>
        <v>0.0820421875</v>
      </c>
      <c r="L419" s="31" t="n">
        <f aca="false">L418+K419</f>
        <v>17.070625</v>
      </c>
    </row>
    <row r="420" customFormat="false" ht="15" hidden="false" customHeight="false" outlineLevel="0" collapsed="false">
      <c r="J420" s="30" t="n">
        <v>0.11025</v>
      </c>
      <c r="K420" s="31" t="n">
        <f aca="false">MIN(MAX(IF($B16=1,$B6+$B7*(J420-0.5),$B6),0),1)*IF(AND($B17=1,J420&lt;$B8),1-$B9,1)*IF(AND($B18=1,J420&lt;$B11),1-$B10,1)</f>
        <v>0.0820828125</v>
      </c>
      <c r="L420" s="31" t="n">
        <f aca="false">L419+K420</f>
        <v>17.1527078125</v>
      </c>
    </row>
    <row r="421" customFormat="false" ht="15" hidden="false" customHeight="false" outlineLevel="0" collapsed="false">
      <c r="J421" s="30" t="n">
        <v>0.11075</v>
      </c>
      <c r="K421" s="31" t="n">
        <f aca="false">MIN(MAX(IF($B16=1,$B6+$B7*(J421-0.5),$B6),0),1)*IF(AND($B17=1,J421&lt;$B8),1-$B9,1)*IF(AND($B18=1,J421&lt;$B11),1-$B10,1)</f>
        <v>0.0821234375</v>
      </c>
      <c r="L421" s="31" t="n">
        <f aca="false">L420+K421</f>
        <v>17.23483125</v>
      </c>
    </row>
    <row r="422" customFormat="false" ht="15" hidden="false" customHeight="false" outlineLevel="0" collapsed="false">
      <c r="J422" s="30" t="n">
        <v>0.11125</v>
      </c>
      <c r="K422" s="31" t="n">
        <f aca="false">MIN(MAX(IF($B16=1,$B6+$B7*(J422-0.5),$B6),0),1)*IF(AND($B17=1,J422&lt;$B8),1-$B9,1)*IF(AND($B18=1,J422&lt;$B11),1-$B10,1)</f>
        <v>0.0821640625</v>
      </c>
      <c r="L422" s="31" t="n">
        <f aca="false">L421+K422</f>
        <v>17.3169953125</v>
      </c>
    </row>
    <row r="423" customFormat="false" ht="15" hidden="false" customHeight="false" outlineLevel="0" collapsed="false">
      <c r="J423" s="30" t="n">
        <v>0.11175</v>
      </c>
      <c r="K423" s="31" t="n">
        <f aca="false">MIN(MAX(IF($B16=1,$B6+$B7*(J423-0.5),$B6),0),1)*IF(AND($B17=1,J423&lt;$B8),1-$B9,1)*IF(AND($B18=1,J423&lt;$B11),1-$B10,1)</f>
        <v>0.0822046875</v>
      </c>
      <c r="L423" s="31" t="n">
        <f aca="false">L422+K423</f>
        <v>17.3992</v>
      </c>
    </row>
    <row r="424" customFormat="false" ht="15" hidden="false" customHeight="false" outlineLevel="0" collapsed="false">
      <c r="J424" s="30" t="n">
        <v>0.11225</v>
      </c>
      <c r="K424" s="31" t="n">
        <f aca="false">MIN(MAX(IF($B16=1,$B6+$B7*(J424-0.5),$B6),0),1)*IF(AND($B17=1,J424&lt;$B8),1-$B9,1)*IF(AND($B18=1,J424&lt;$B11),1-$B10,1)</f>
        <v>0.0822453125</v>
      </c>
      <c r="L424" s="31" t="n">
        <f aca="false">L423+K424</f>
        <v>17.4814453125</v>
      </c>
    </row>
    <row r="425" customFormat="false" ht="15" hidden="false" customHeight="false" outlineLevel="0" collapsed="false">
      <c r="J425" s="30" t="n">
        <v>0.11275</v>
      </c>
      <c r="K425" s="31" t="n">
        <f aca="false">MIN(MAX(IF($B16=1,$B6+$B7*(J425-0.5),$B6),0),1)*IF(AND($B17=1,J425&lt;$B8),1-$B9,1)*IF(AND($B18=1,J425&lt;$B11),1-$B10,1)</f>
        <v>0.0822859375</v>
      </c>
      <c r="L425" s="31" t="n">
        <f aca="false">L424+K425</f>
        <v>17.56373125</v>
      </c>
    </row>
    <row r="426" customFormat="false" ht="15" hidden="false" customHeight="false" outlineLevel="0" collapsed="false">
      <c r="J426" s="30" t="n">
        <v>0.11325</v>
      </c>
      <c r="K426" s="31" t="n">
        <f aca="false">MIN(MAX(IF($B16=1,$B6+$B7*(J426-0.5),$B6),0),1)*IF(AND($B17=1,J426&lt;$B8),1-$B9,1)*IF(AND($B18=1,J426&lt;$B11),1-$B10,1)</f>
        <v>0.0823265625</v>
      </c>
      <c r="L426" s="31" t="n">
        <f aca="false">L425+K426</f>
        <v>17.6460578125</v>
      </c>
    </row>
    <row r="427" customFormat="false" ht="15" hidden="false" customHeight="false" outlineLevel="0" collapsed="false">
      <c r="J427" s="30" t="n">
        <v>0.11375</v>
      </c>
      <c r="K427" s="31" t="n">
        <f aca="false">MIN(MAX(IF($B16=1,$B6+$B7*(J427-0.5),$B6),0),1)*IF(AND($B17=1,J427&lt;$B8),1-$B9,1)*IF(AND($B18=1,J427&lt;$B11),1-$B10,1)</f>
        <v>0.0823671875</v>
      </c>
      <c r="L427" s="31" t="n">
        <f aca="false">L426+K427</f>
        <v>17.728425</v>
      </c>
    </row>
    <row r="428" customFormat="false" ht="15" hidden="false" customHeight="false" outlineLevel="0" collapsed="false">
      <c r="J428" s="30" t="n">
        <v>0.11425</v>
      </c>
      <c r="K428" s="31" t="n">
        <f aca="false">MIN(MAX(IF($B16=1,$B6+$B7*(J428-0.5),$B6),0),1)*IF(AND($B17=1,J428&lt;$B8),1-$B9,1)*IF(AND($B18=1,J428&lt;$B11),1-$B10,1)</f>
        <v>0.0824078125</v>
      </c>
      <c r="L428" s="31" t="n">
        <f aca="false">L427+K428</f>
        <v>17.8108328125</v>
      </c>
    </row>
    <row r="429" customFormat="false" ht="15" hidden="false" customHeight="false" outlineLevel="0" collapsed="false">
      <c r="J429" s="30" t="n">
        <v>0.11475</v>
      </c>
      <c r="K429" s="31" t="n">
        <f aca="false">MIN(MAX(IF($B16=1,$B6+$B7*(J429-0.5),$B6),0),1)*IF(AND($B17=1,J429&lt;$B8),1-$B9,1)*IF(AND($B18=1,J429&lt;$B11),1-$B10,1)</f>
        <v>0.0824484375</v>
      </c>
      <c r="L429" s="31" t="n">
        <f aca="false">L428+K429</f>
        <v>17.89328125</v>
      </c>
    </row>
    <row r="430" customFormat="false" ht="15" hidden="false" customHeight="false" outlineLevel="0" collapsed="false">
      <c r="J430" s="30" t="n">
        <v>0.11525</v>
      </c>
      <c r="K430" s="31" t="n">
        <f aca="false">MIN(MAX(IF($B16=1,$B6+$B7*(J430-0.5),$B6),0),1)*IF(AND($B17=1,J430&lt;$B8),1-$B9,1)*IF(AND($B18=1,J430&lt;$B11),1-$B10,1)</f>
        <v>0.0824890625</v>
      </c>
      <c r="L430" s="31" t="n">
        <f aca="false">L429+K430</f>
        <v>17.9757703125</v>
      </c>
    </row>
    <row r="431" customFormat="false" ht="15" hidden="false" customHeight="false" outlineLevel="0" collapsed="false">
      <c r="J431" s="30" t="n">
        <v>0.11575</v>
      </c>
      <c r="K431" s="31" t="n">
        <f aca="false">MIN(MAX(IF($B16=1,$B6+$B7*(J431-0.5),$B6),0),1)*IF(AND($B17=1,J431&lt;$B8),1-$B9,1)*IF(AND($B18=1,J431&lt;$B11),1-$B10,1)</f>
        <v>0.0825296875</v>
      </c>
      <c r="L431" s="31" t="n">
        <f aca="false">L430+K431</f>
        <v>18.0583</v>
      </c>
    </row>
    <row r="432" customFormat="false" ht="15" hidden="false" customHeight="false" outlineLevel="0" collapsed="false">
      <c r="J432" s="30" t="n">
        <v>0.11625</v>
      </c>
      <c r="K432" s="31" t="n">
        <f aca="false">MIN(MAX(IF($B16=1,$B6+$B7*(J432-0.5),$B6),0),1)*IF(AND($B17=1,J432&lt;$B8),1-$B9,1)*IF(AND($B18=1,J432&lt;$B11),1-$B10,1)</f>
        <v>0.0825703125</v>
      </c>
      <c r="L432" s="31" t="n">
        <f aca="false">L431+K432</f>
        <v>18.1408703125</v>
      </c>
    </row>
    <row r="433" customFormat="false" ht="15" hidden="false" customHeight="false" outlineLevel="0" collapsed="false">
      <c r="J433" s="30" t="n">
        <v>0.11675</v>
      </c>
      <c r="K433" s="31" t="n">
        <f aca="false">MIN(MAX(IF($B16=1,$B6+$B7*(J433-0.5),$B6),0),1)*IF(AND($B17=1,J433&lt;$B8),1-$B9,1)*IF(AND($B18=1,J433&lt;$B11),1-$B10,1)</f>
        <v>0.0826109375</v>
      </c>
      <c r="L433" s="31" t="n">
        <f aca="false">L432+K433</f>
        <v>18.22348125</v>
      </c>
    </row>
    <row r="434" customFormat="false" ht="15" hidden="false" customHeight="false" outlineLevel="0" collapsed="false">
      <c r="J434" s="30" t="n">
        <v>0.11725</v>
      </c>
      <c r="K434" s="31" t="n">
        <f aca="false">MIN(MAX(IF($B16=1,$B6+$B7*(J434-0.5),$B6),0),1)*IF(AND($B17=1,J434&lt;$B8),1-$B9,1)*IF(AND($B18=1,J434&lt;$B11),1-$B10,1)</f>
        <v>0.0826515625</v>
      </c>
      <c r="L434" s="31" t="n">
        <f aca="false">L433+K434</f>
        <v>18.3061328125</v>
      </c>
    </row>
    <row r="435" customFormat="false" ht="15" hidden="false" customHeight="false" outlineLevel="0" collapsed="false">
      <c r="J435" s="30" t="n">
        <v>0.11775</v>
      </c>
      <c r="K435" s="31" t="n">
        <f aca="false">MIN(MAX(IF($B16=1,$B6+$B7*(J435-0.5),$B6),0),1)*IF(AND($B17=1,J435&lt;$B8),1-$B9,1)*IF(AND($B18=1,J435&lt;$B11),1-$B10,1)</f>
        <v>0.0826921875</v>
      </c>
      <c r="L435" s="31" t="n">
        <f aca="false">L434+K435</f>
        <v>18.388825</v>
      </c>
    </row>
    <row r="436" customFormat="false" ht="15" hidden="false" customHeight="false" outlineLevel="0" collapsed="false">
      <c r="J436" s="30" t="n">
        <v>0.11825</v>
      </c>
      <c r="K436" s="31" t="n">
        <f aca="false">MIN(MAX(IF($B16=1,$B6+$B7*(J436-0.5),$B6),0),1)*IF(AND($B17=1,J436&lt;$B8),1-$B9,1)*IF(AND($B18=1,J436&lt;$B11),1-$B10,1)</f>
        <v>0.0827328125</v>
      </c>
      <c r="L436" s="31" t="n">
        <f aca="false">L435+K436</f>
        <v>18.4715578125</v>
      </c>
    </row>
    <row r="437" customFormat="false" ht="15" hidden="false" customHeight="false" outlineLevel="0" collapsed="false">
      <c r="J437" s="30" t="n">
        <v>0.11875</v>
      </c>
      <c r="K437" s="31" t="n">
        <f aca="false">MIN(MAX(IF($B16=1,$B6+$B7*(J437-0.5),$B6),0),1)*IF(AND($B17=1,J437&lt;$B8),1-$B9,1)*IF(AND($B18=1,J437&lt;$B11),1-$B10,1)</f>
        <v>0.0827734375</v>
      </c>
      <c r="L437" s="31" t="n">
        <f aca="false">L436+K437</f>
        <v>18.55433125</v>
      </c>
    </row>
    <row r="438" customFormat="false" ht="15" hidden="false" customHeight="false" outlineLevel="0" collapsed="false">
      <c r="J438" s="30" t="n">
        <v>0.11925</v>
      </c>
      <c r="K438" s="31" t="n">
        <f aca="false">MIN(MAX(IF($B16=1,$B6+$B7*(J438-0.5),$B6),0),1)*IF(AND($B17=1,J438&lt;$B8),1-$B9,1)*IF(AND($B18=1,J438&lt;$B11),1-$B10,1)</f>
        <v>0.0828140625</v>
      </c>
      <c r="L438" s="31" t="n">
        <f aca="false">L437+K438</f>
        <v>18.6371453125</v>
      </c>
    </row>
    <row r="439" customFormat="false" ht="15" hidden="false" customHeight="false" outlineLevel="0" collapsed="false">
      <c r="J439" s="30" t="n">
        <v>0.11975</v>
      </c>
      <c r="K439" s="31" t="n">
        <f aca="false">MIN(MAX(IF($B16=1,$B6+$B7*(J439-0.5),$B6),0),1)*IF(AND($B17=1,J439&lt;$B8),1-$B9,1)*IF(AND($B18=1,J439&lt;$B11),1-$B10,1)</f>
        <v>0.0828546875</v>
      </c>
      <c r="L439" s="31" t="n">
        <f aca="false">L438+K439</f>
        <v>18.72</v>
      </c>
    </row>
    <row r="440" customFormat="false" ht="15" hidden="false" customHeight="false" outlineLevel="0" collapsed="false">
      <c r="J440" s="30" t="n">
        <v>0.12025</v>
      </c>
      <c r="K440" s="31" t="n">
        <f aca="false">MIN(MAX(IF($B16=1,$B6+$B7*(J440-0.5),$B6),0),1)*IF(AND($B17=1,J440&lt;$B8),1-$B9,1)*IF(AND($B18=1,J440&lt;$B11),1-$B10,1)</f>
        <v>0.0828953125</v>
      </c>
      <c r="L440" s="31" t="n">
        <f aca="false">L439+K440</f>
        <v>18.8028953125</v>
      </c>
    </row>
    <row r="441" customFormat="false" ht="15" hidden="false" customHeight="false" outlineLevel="0" collapsed="false">
      <c r="J441" s="30" t="n">
        <v>0.12075</v>
      </c>
      <c r="K441" s="31" t="n">
        <f aca="false">MIN(MAX(IF($B16=1,$B6+$B7*(J441-0.5),$B6),0),1)*IF(AND($B17=1,J441&lt;$B8),1-$B9,1)*IF(AND($B18=1,J441&lt;$B11),1-$B10,1)</f>
        <v>0.0829359375</v>
      </c>
      <c r="L441" s="31" t="n">
        <f aca="false">L440+K441</f>
        <v>18.88583125</v>
      </c>
    </row>
    <row r="442" customFormat="false" ht="15" hidden="false" customHeight="false" outlineLevel="0" collapsed="false">
      <c r="J442" s="30" t="n">
        <v>0.12125</v>
      </c>
      <c r="K442" s="31" t="n">
        <f aca="false">MIN(MAX(IF($B16=1,$B6+$B7*(J442-0.5),$B6),0),1)*IF(AND($B17=1,J442&lt;$B8),1-$B9,1)*IF(AND($B18=1,J442&lt;$B11),1-$B10,1)</f>
        <v>0.0829765625</v>
      </c>
      <c r="L442" s="31" t="n">
        <f aca="false">L441+K442</f>
        <v>18.9688078125</v>
      </c>
    </row>
    <row r="443" customFormat="false" ht="15" hidden="false" customHeight="false" outlineLevel="0" collapsed="false">
      <c r="J443" s="30" t="n">
        <v>0.12175</v>
      </c>
      <c r="K443" s="31" t="n">
        <f aca="false">MIN(MAX(IF($B16=1,$B6+$B7*(J443-0.5),$B6),0),1)*IF(AND($B17=1,J443&lt;$B8),1-$B9,1)*IF(AND($B18=1,J443&lt;$B11),1-$B10,1)</f>
        <v>0.0830171875</v>
      </c>
      <c r="L443" s="31" t="n">
        <f aca="false">L442+K443</f>
        <v>19.051825</v>
      </c>
    </row>
    <row r="444" customFormat="false" ht="15" hidden="false" customHeight="false" outlineLevel="0" collapsed="false">
      <c r="J444" s="30" t="n">
        <v>0.12225</v>
      </c>
      <c r="K444" s="31" t="n">
        <f aca="false">MIN(MAX(IF($B16=1,$B6+$B7*(J444-0.5),$B6),0),1)*IF(AND($B17=1,J444&lt;$B8),1-$B9,1)*IF(AND($B18=1,J444&lt;$B11),1-$B10,1)</f>
        <v>0.0830578125</v>
      </c>
      <c r="L444" s="31" t="n">
        <f aca="false">L443+K444</f>
        <v>19.1348828125</v>
      </c>
    </row>
    <row r="445" customFormat="false" ht="15" hidden="false" customHeight="false" outlineLevel="0" collapsed="false">
      <c r="J445" s="30" t="n">
        <v>0.12275</v>
      </c>
      <c r="K445" s="31" t="n">
        <f aca="false">MIN(MAX(IF($B16=1,$B6+$B7*(J445-0.5),$B6),0),1)*IF(AND($B17=1,J445&lt;$B8),1-$B9,1)*IF(AND($B18=1,J445&lt;$B11),1-$B10,1)</f>
        <v>0.0830984375</v>
      </c>
      <c r="L445" s="31" t="n">
        <f aca="false">L444+K445</f>
        <v>19.21798125</v>
      </c>
    </row>
    <row r="446" customFormat="false" ht="15" hidden="false" customHeight="false" outlineLevel="0" collapsed="false">
      <c r="J446" s="30" t="n">
        <v>0.12325</v>
      </c>
      <c r="K446" s="31" t="n">
        <f aca="false">MIN(MAX(IF($B16=1,$B6+$B7*(J446-0.5),$B6),0),1)*IF(AND($B17=1,J446&lt;$B8),1-$B9,1)*IF(AND($B18=1,J446&lt;$B11),1-$B10,1)</f>
        <v>0.0831390625</v>
      </c>
      <c r="L446" s="31" t="n">
        <f aca="false">L445+K446</f>
        <v>19.3011203125</v>
      </c>
    </row>
    <row r="447" customFormat="false" ht="15" hidden="false" customHeight="false" outlineLevel="0" collapsed="false">
      <c r="J447" s="30" t="n">
        <v>0.12375</v>
      </c>
      <c r="K447" s="31" t="n">
        <f aca="false">MIN(MAX(IF($B16=1,$B6+$B7*(J447-0.5),$B6),0),1)*IF(AND($B17=1,J447&lt;$B8),1-$B9,1)*IF(AND($B18=1,J447&lt;$B11),1-$B10,1)</f>
        <v>0.0831796875</v>
      </c>
      <c r="L447" s="31" t="n">
        <f aca="false">L446+K447</f>
        <v>19.3843</v>
      </c>
    </row>
    <row r="448" customFormat="false" ht="15" hidden="false" customHeight="false" outlineLevel="0" collapsed="false">
      <c r="J448" s="30" t="n">
        <v>0.12425</v>
      </c>
      <c r="K448" s="31" t="n">
        <f aca="false">MIN(MAX(IF($B16=1,$B6+$B7*(J448-0.5),$B6),0),1)*IF(AND($B17=1,J448&lt;$B8),1-$B9,1)*IF(AND($B18=1,J448&lt;$B11),1-$B10,1)</f>
        <v>0.0832203125</v>
      </c>
      <c r="L448" s="31" t="n">
        <f aca="false">L447+K448</f>
        <v>19.4675203125</v>
      </c>
    </row>
    <row r="449" customFormat="false" ht="15" hidden="false" customHeight="false" outlineLevel="0" collapsed="false">
      <c r="J449" s="30" t="n">
        <v>0.12475</v>
      </c>
      <c r="K449" s="31" t="n">
        <f aca="false">MIN(MAX(IF($B16=1,$B6+$B7*(J449-0.5),$B6),0),1)*IF(AND($B17=1,J449&lt;$B8),1-$B9,1)*IF(AND($B18=1,J449&lt;$B11),1-$B10,1)</f>
        <v>0.0832609375</v>
      </c>
      <c r="L449" s="31" t="n">
        <f aca="false">L448+K449</f>
        <v>19.55078125</v>
      </c>
    </row>
    <row r="450" customFormat="false" ht="15" hidden="false" customHeight="false" outlineLevel="0" collapsed="false">
      <c r="J450" s="30" t="n">
        <v>0.12525</v>
      </c>
      <c r="K450" s="31" t="n">
        <f aca="false">MIN(MAX(IF($B16=1,$B6+$B7*(J450-0.5),$B6),0),1)*IF(AND($B17=1,J450&lt;$B8),1-$B9,1)*IF(AND($B18=1,J450&lt;$B11),1-$B10,1)</f>
        <v>0.0833015625</v>
      </c>
      <c r="L450" s="31" t="n">
        <f aca="false">L449+K450</f>
        <v>19.6340828125</v>
      </c>
    </row>
    <row r="451" customFormat="false" ht="15" hidden="false" customHeight="false" outlineLevel="0" collapsed="false">
      <c r="J451" s="30" t="n">
        <v>0.12575</v>
      </c>
      <c r="K451" s="31" t="n">
        <f aca="false">MIN(MAX(IF($B16=1,$B6+$B7*(J451-0.5),$B6),0),1)*IF(AND($B17=1,J451&lt;$B8),1-$B9,1)*IF(AND($B18=1,J451&lt;$B11),1-$B10,1)</f>
        <v>0.0833421875</v>
      </c>
      <c r="L451" s="31" t="n">
        <f aca="false">L450+K451</f>
        <v>19.717425</v>
      </c>
    </row>
    <row r="452" customFormat="false" ht="15" hidden="false" customHeight="false" outlineLevel="0" collapsed="false">
      <c r="J452" s="30" t="n">
        <v>0.12625</v>
      </c>
      <c r="K452" s="31" t="n">
        <f aca="false">MIN(MAX(IF($B16=1,$B6+$B7*(J452-0.5),$B6),0),1)*IF(AND($B17=1,J452&lt;$B8),1-$B9,1)*IF(AND($B18=1,J452&lt;$B11),1-$B10,1)</f>
        <v>0.0833828125</v>
      </c>
      <c r="L452" s="31" t="n">
        <f aca="false">L451+K452</f>
        <v>19.8008078125</v>
      </c>
    </row>
    <row r="453" customFormat="false" ht="15" hidden="false" customHeight="false" outlineLevel="0" collapsed="false">
      <c r="J453" s="30" t="n">
        <v>0.12675</v>
      </c>
      <c r="K453" s="31" t="n">
        <f aca="false">MIN(MAX(IF($B16=1,$B6+$B7*(J453-0.5),$B6),0),1)*IF(AND($B17=1,J453&lt;$B8),1-$B9,1)*IF(AND($B18=1,J453&lt;$B11),1-$B10,1)</f>
        <v>0.0834234375</v>
      </c>
      <c r="L453" s="31" t="n">
        <f aca="false">L452+K453</f>
        <v>19.88423125</v>
      </c>
    </row>
    <row r="454" customFormat="false" ht="15" hidden="false" customHeight="false" outlineLevel="0" collapsed="false">
      <c r="J454" s="30" t="n">
        <v>0.12725</v>
      </c>
      <c r="K454" s="31" t="n">
        <f aca="false">MIN(MAX(IF($B16=1,$B6+$B7*(J454-0.5),$B6),0),1)*IF(AND($B17=1,J454&lt;$B8),1-$B9,1)*IF(AND($B18=1,J454&lt;$B11),1-$B10,1)</f>
        <v>0.0834640625</v>
      </c>
      <c r="L454" s="31" t="n">
        <f aca="false">L453+K454</f>
        <v>19.9676953125</v>
      </c>
    </row>
    <row r="455" customFormat="false" ht="15" hidden="false" customHeight="false" outlineLevel="0" collapsed="false">
      <c r="J455" s="30" t="n">
        <v>0.12775</v>
      </c>
      <c r="K455" s="31" t="n">
        <f aca="false">MIN(MAX(IF($B16=1,$B6+$B7*(J455-0.5),$B6),0),1)*IF(AND($B17=1,J455&lt;$B8),1-$B9,1)*IF(AND($B18=1,J455&lt;$B11),1-$B10,1)</f>
        <v>0.0835046875</v>
      </c>
      <c r="L455" s="31" t="n">
        <f aca="false">L454+K455</f>
        <v>20.0512</v>
      </c>
    </row>
    <row r="456" customFormat="false" ht="15" hidden="false" customHeight="false" outlineLevel="0" collapsed="false">
      <c r="J456" s="30" t="n">
        <v>0.12825</v>
      </c>
      <c r="K456" s="31" t="n">
        <f aca="false">MIN(MAX(IF($B16=1,$B6+$B7*(J456-0.5),$B6),0),1)*IF(AND($B17=1,J456&lt;$B8),1-$B9,1)*IF(AND($B18=1,J456&lt;$B11),1-$B10,1)</f>
        <v>0.0835453125</v>
      </c>
      <c r="L456" s="31" t="n">
        <f aca="false">L455+K456</f>
        <v>20.1347453125</v>
      </c>
    </row>
    <row r="457" customFormat="false" ht="15" hidden="false" customHeight="false" outlineLevel="0" collapsed="false">
      <c r="J457" s="30" t="n">
        <v>0.12875</v>
      </c>
      <c r="K457" s="31" t="n">
        <f aca="false">MIN(MAX(IF($B16=1,$B6+$B7*(J457-0.5),$B6),0),1)*IF(AND($B17=1,J457&lt;$B8),1-$B9,1)*IF(AND($B18=1,J457&lt;$B11),1-$B10,1)</f>
        <v>0.0835859375</v>
      </c>
      <c r="L457" s="31" t="n">
        <f aca="false">L456+K457</f>
        <v>20.21833125</v>
      </c>
    </row>
    <row r="458" customFormat="false" ht="15" hidden="false" customHeight="false" outlineLevel="0" collapsed="false">
      <c r="J458" s="30" t="n">
        <v>0.12925</v>
      </c>
      <c r="K458" s="31" t="n">
        <f aca="false">MIN(MAX(IF($B16=1,$B6+$B7*(J458-0.5),$B6),0),1)*IF(AND($B17=1,J458&lt;$B8),1-$B9,1)*IF(AND($B18=1,J458&lt;$B11),1-$B10,1)</f>
        <v>0.0836265625</v>
      </c>
      <c r="L458" s="31" t="n">
        <f aca="false">L457+K458</f>
        <v>20.3019578125</v>
      </c>
    </row>
    <row r="459" customFormat="false" ht="15" hidden="false" customHeight="false" outlineLevel="0" collapsed="false">
      <c r="J459" s="30" t="n">
        <v>0.12975</v>
      </c>
      <c r="K459" s="31" t="n">
        <f aca="false">MIN(MAX(IF($B16=1,$B6+$B7*(J459-0.5),$B6),0),1)*IF(AND($B17=1,J459&lt;$B8),1-$B9,1)*IF(AND($B18=1,J459&lt;$B11),1-$B10,1)</f>
        <v>0.0836671875</v>
      </c>
      <c r="L459" s="31" t="n">
        <f aca="false">L458+K459</f>
        <v>20.385625</v>
      </c>
    </row>
    <row r="460" customFormat="false" ht="15" hidden="false" customHeight="false" outlineLevel="0" collapsed="false">
      <c r="J460" s="30" t="n">
        <v>0.13025</v>
      </c>
      <c r="K460" s="31" t="n">
        <f aca="false">MIN(MAX(IF($B16=1,$B6+$B7*(J460-0.5),$B6),0),1)*IF(AND($B17=1,J460&lt;$B8),1-$B9,1)*IF(AND($B18=1,J460&lt;$B11),1-$B10,1)</f>
        <v>0.0837078125</v>
      </c>
      <c r="L460" s="31" t="n">
        <f aca="false">L459+K460</f>
        <v>20.4693328125</v>
      </c>
    </row>
    <row r="461" customFormat="false" ht="15" hidden="false" customHeight="false" outlineLevel="0" collapsed="false">
      <c r="J461" s="30" t="n">
        <v>0.13075</v>
      </c>
      <c r="K461" s="31" t="n">
        <f aca="false">MIN(MAX(IF($B16=1,$B6+$B7*(J461-0.5),$B6),0),1)*IF(AND($B17=1,J461&lt;$B8),1-$B9,1)*IF(AND($B18=1,J461&lt;$B11),1-$B10,1)</f>
        <v>0.0837484375</v>
      </c>
      <c r="L461" s="31" t="n">
        <f aca="false">L460+K461</f>
        <v>20.55308125</v>
      </c>
    </row>
    <row r="462" customFormat="false" ht="15" hidden="false" customHeight="false" outlineLevel="0" collapsed="false">
      <c r="J462" s="30" t="n">
        <v>0.13125</v>
      </c>
      <c r="K462" s="31" t="n">
        <f aca="false">MIN(MAX(IF($B16=1,$B6+$B7*(J462-0.5),$B6),0),1)*IF(AND($B17=1,J462&lt;$B8),1-$B9,1)*IF(AND($B18=1,J462&lt;$B11),1-$B10,1)</f>
        <v>0.0837890625</v>
      </c>
      <c r="L462" s="31" t="n">
        <f aca="false">L461+K462</f>
        <v>20.6368703125</v>
      </c>
    </row>
    <row r="463" customFormat="false" ht="15" hidden="false" customHeight="false" outlineLevel="0" collapsed="false">
      <c r="J463" s="30" t="n">
        <v>0.13175</v>
      </c>
      <c r="K463" s="31" t="n">
        <f aca="false">MIN(MAX(IF($B16=1,$B6+$B7*(J463-0.5),$B6),0),1)*IF(AND($B17=1,J463&lt;$B8),1-$B9,1)*IF(AND($B18=1,J463&lt;$B11),1-$B10,1)</f>
        <v>0.0838296875</v>
      </c>
      <c r="L463" s="31" t="n">
        <f aca="false">L462+K463</f>
        <v>20.7207</v>
      </c>
    </row>
    <row r="464" customFormat="false" ht="15" hidden="false" customHeight="false" outlineLevel="0" collapsed="false">
      <c r="J464" s="30" t="n">
        <v>0.13225</v>
      </c>
      <c r="K464" s="31" t="n">
        <f aca="false">MIN(MAX(IF($B16=1,$B6+$B7*(J464-0.5),$B6),0),1)*IF(AND($B17=1,J464&lt;$B8),1-$B9,1)*IF(AND($B18=1,J464&lt;$B11),1-$B10,1)</f>
        <v>0.0838703125</v>
      </c>
      <c r="L464" s="31" t="n">
        <f aca="false">L463+K464</f>
        <v>20.8045703125</v>
      </c>
    </row>
    <row r="465" customFormat="false" ht="15" hidden="false" customHeight="false" outlineLevel="0" collapsed="false">
      <c r="J465" s="30" t="n">
        <v>0.13275</v>
      </c>
      <c r="K465" s="31" t="n">
        <f aca="false">MIN(MAX(IF($B16=1,$B6+$B7*(J465-0.5),$B6),0),1)*IF(AND($B17=1,J465&lt;$B8),1-$B9,1)*IF(AND($B18=1,J465&lt;$B11),1-$B10,1)</f>
        <v>0.0839109375</v>
      </c>
      <c r="L465" s="31" t="n">
        <f aca="false">L464+K465</f>
        <v>20.88848125</v>
      </c>
    </row>
    <row r="466" customFormat="false" ht="15" hidden="false" customHeight="false" outlineLevel="0" collapsed="false">
      <c r="J466" s="30" t="n">
        <v>0.13325</v>
      </c>
      <c r="K466" s="31" t="n">
        <f aca="false">MIN(MAX(IF($B16=1,$B6+$B7*(J466-0.5),$B6),0),1)*IF(AND($B17=1,J466&lt;$B8),1-$B9,1)*IF(AND($B18=1,J466&lt;$B11),1-$B10,1)</f>
        <v>0.0839515625</v>
      </c>
      <c r="L466" s="31" t="n">
        <f aca="false">L465+K466</f>
        <v>20.9724328125</v>
      </c>
    </row>
    <row r="467" customFormat="false" ht="15" hidden="false" customHeight="false" outlineLevel="0" collapsed="false">
      <c r="J467" s="30" t="n">
        <v>0.13375</v>
      </c>
      <c r="K467" s="31" t="n">
        <f aca="false">MIN(MAX(IF($B16=1,$B6+$B7*(J467-0.5),$B6),0),1)*IF(AND($B17=1,J467&lt;$B8),1-$B9,1)*IF(AND($B18=1,J467&lt;$B11),1-$B10,1)</f>
        <v>0.0839921875</v>
      </c>
      <c r="L467" s="31" t="n">
        <f aca="false">L466+K467</f>
        <v>21.056425</v>
      </c>
    </row>
    <row r="468" customFormat="false" ht="15" hidden="false" customHeight="false" outlineLevel="0" collapsed="false">
      <c r="J468" s="30" t="n">
        <v>0.13425</v>
      </c>
      <c r="K468" s="31" t="n">
        <f aca="false">MIN(MAX(IF($B16=1,$B6+$B7*(J468-0.5),$B6),0),1)*IF(AND($B17=1,J468&lt;$B8),1-$B9,1)*IF(AND($B18=1,J468&lt;$B11),1-$B10,1)</f>
        <v>0.0840328125</v>
      </c>
      <c r="L468" s="31" t="n">
        <f aca="false">L467+K468</f>
        <v>21.1404578125</v>
      </c>
    </row>
    <row r="469" customFormat="false" ht="15" hidden="false" customHeight="false" outlineLevel="0" collapsed="false">
      <c r="J469" s="30" t="n">
        <v>0.13475</v>
      </c>
      <c r="K469" s="31" t="n">
        <f aca="false">MIN(MAX(IF($B16=1,$B6+$B7*(J469-0.5),$B6),0),1)*IF(AND($B17=1,J469&lt;$B8),1-$B9,1)*IF(AND($B18=1,J469&lt;$B11),1-$B10,1)</f>
        <v>0.0840734375</v>
      </c>
      <c r="L469" s="31" t="n">
        <f aca="false">L468+K469</f>
        <v>21.22453125</v>
      </c>
    </row>
    <row r="470" customFormat="false" ht="15" hidden="false" customHeight="false" outlineLevel="0" collapsed="false">
      <c r="J470" s="30" t="n">
        <v>0.13525</v>
      </c>
      <c r="K470" s="31" t="n">
        <f aca="false">MIN(MAX(IF($B16=1,$B6+$B7*(J470-0.5),$B6),0),1)*IF(AND($B17=1,J470&lt;$B8),1-$B9,1)*IF(AND($B18=1,J470&lt;$B11),1-$B10,1)</f>
        <v>0.0841140625</v>
      </c>
      <c r="L470" s="31" t="n">
        <f aca="false">L469+K470</f>
        <v>21.3086453125</v>
      </c>
    </row>
    <row r="471" customFormat="false" ht="15" hidden="false" customHeight="false" outlineLevel="0" collapsed="false">
      <c r="J471" s="30" t="n">
        <v>0.13575</v>
      </c>
      <c r="K471" s="31" t="n">
        <f aca="false">MIN(MAX(IF($B16=1,$B6+$B7*(J471-0.5),$B6),0),1)*IF(AND($B17=1,J471&lt;$B8),1-$B9,1)*IF(AND($B18=1,J471&lt;$B11),1-$B10,1)</f>
        <v>0.0841546875</v>
      </c>
      <c r="L471" s="31" t="n">
        <f aca="false">L470+K471</f>
        <v>21.3928</v>
      </c>
    </row>
    <row r="472" customFormat="false" ht="15" hidden="false" customHeight="false" outlineLevel="0" collapsed="false">
      <c r="J472" s="30" t="n">
        <v>0.13625</v>
      </c>
      <c r="K472" s="31" t="n">
        <f aca="false">MIN(MAX(IF($B16=1,$B6+$B7*(J472-0.5),$B6),0),1)*IF(AND($B17=1,J472&lt;$B8),1-$B9,1)*IF(AND($B18=1,J472&lt;$B11),1-$B10,1)</f>
        <v>0.0841953125</v>
      </c>
      <c r="L472" s="31" t="n">
        <f aca="false">L471+K472</f>
        <v>21.4769953125</v>
      </c>
    </row>
    <row r="473" customFormat="false" ht="15" hidden="false" customHeight="false" outlineLevel="0" collapsed="false">
      <c r="J473" s="30" t="n">
        <v>0.13675</v>
      </c>
      <c r="K473" s="31" t="n">
        <f aca="false">MIN(MAX(IF($B16=1,$B6+$B7*(J473-0.5),$B6),0),1)*IF(AND($B17=1,J473&lt;$B8),1-$B9,1)*IF(AND($B18=1,J473&lt;$B11),1-$B10,1)</f>
        <v>0.0842359375</v>
      </c>
      <c r="L473" s="31" t="n">
        <f aca="false">L472+K473</f>
        <v>21.56123125</v>
      </c>
    </row>
    <row r="474" customFormat="false" ht="15" hidden="false" customHeight="false" outlineLevel="0" collapsed="false">
      <c r="J474" s="30" t="n">
        <v>0.13725</v>
      </c>
      <c r="K474" s="31" t="n">
        <f aca="false">MIN(MAX(IF($B16=1,$B6+$B7*(J474-0.5),$B6),0),1)*IF(AND($B17=1,J474&lt;$B8),1-$B9,1)*IF(AND($B18=1,J474&lt;$B11),1-$B10,1)</f>
        <v>0.0842765625</v>
      </c>
      <c r="L474" s="31" t="n">
        <f aca="false">L473+K474</f>
        <v>21.6455078125</v>
      </c>
    </row>
    <row r="475" customFormat="false" ht="15" hidden="false" customHeight="false" outlineLevel="0" collapsed="false">
      <c r="J475" s="30" t="n">
        <v>0.13775</v>
      </c>
      <c r="K475" s="31" t="n">
        <f aca="false">MIN(MAX(IF($B16=1,$B6+$B7*(J475-0.5),$B6),0),1)*IF(AND($B17=1,J475&lt;$B8),1-$B9,1)*IF(AND($B18=1,J475&lt;$B11),1-$B10,1)</f>
        <v>0.0843171875</v>
      </c>
      <c r="L475" s="31" t="n">
        <f aca="false">L474+K475</f>
        <v>21.729825</v>
      </c>
    </row>
    <row r="476" customFormat="false" ht="15" hidden="false" customHeight="false" outlineLevel="0" collapsed="false">
      <c r="J476" s="30" t="n">
        <v>0.13825</v>
      </c>
      <c r="K476" s="31" t="n">
        <f aca="false">MIN(MAX(IF($B16=1,$B6+$B7*(J476-0.5),$B6),0),1)*IF(AND($B17=1,J476&lt;$B8),1-$B9,1)*IF(AND($B18=1,J476&lt;$B11),1-$B10,1)</f>
        <v>0.0843578125</v>
      </c>
      <c r="L476" s="31" t="n">
        <f aca="false">L475+K476</f>
        <v>21.8141828125</v>
      </c>
    </row>
    <row r="477" customFormat="false" ht="15" hidden="false" customHeight="false" outlineLevel="0" collapsed="false">
      <c r="J477" s="30" t="n">
        <v>0.13875</v>
      </c>
      <c r="K477" s="31" t="n">
        <f aca="false">MIN(MAX(IF($B16=1,$B6+$B7*(J477-0.5),$B6),0),1)*IF(AND($B17=1,J477&lt;$B8),1-$B9,1)*IF(AND($B18=1,J477&lt;$B11),1-$B10,1)</f>
        <v>0.0843984375</v>
      </c>
      <c r="L477" s="31" t="n">
        <f aca="false">L476+K477</f>
        <v>21.89858125</v>
      </c>
    </row>
    <row r="478" customFormat="false" ht="15" hidden="false" customHeight="false" outlineLevel="0" collapsed="false">
      <c r="J478" s="30" t="n">
        <v>0.13925</v>
      </c>
      <c r="K478" s="31" t="n">
        <f aca="false">MIN(MAX(IF($B16=1,$B6+$B7*(J478-0.5),$B6),0),1)*IF(AND($B17=1,J478&lt;$B8),1-$B9,1)*IF(AND($B18=1,J478&lt;$B11),1-$B10,1)</f>
        <v>0.0844390625</v>
      </c>
      <c r="L478" s="31" t="n">
        <f aca="false">L477+K478</f>
        <v>21.9830203125</v>
      </c>
    </row>
    <row r="479" customFormat="false" ht="15" hidden="false" customHeight="false" outlineLevel="0" collapsed="false">
      <c r="J479" s="30" t="n">
        <v>0.13975</v>
      </c>
      <c r="K479" s="31" t="n">
        <f aca="false">MIN(MAX(IF($B16=1,$B6+$B7*(J479-0.5),$B6),0),1)*IF(AND($B17=1,J479&lt;$B8),1-$B9,1)*IF(AND($B18=1,J479&lt;$B11),1-$B10,1)</f>
        <v>0.0844796875</v>
      </c>
      <c r="L479" s="31" t="n">
        <f aca="false">L478+K479</f>
        <v>22.0675</v>
      </c>
    </row>
    <row r="480" customFormat="false" ht="15" hidden="false" customHeight="false" outlineLevel="0" collapsed="false">
      <c r="J480" s="30" t="n">
        <v>0.14025</v>
      </c>
      <c r="K480" s="31" t="n">
        <f aca="false">MIN(MAX(IF($B16=1,$B6+$B7*(J480-0.5),$B6),0),1)*IF(AND($B17=1,J480&lt;$B8),1-$B9,1)*IF(AND($B18=1,J480&lt;$B11),1-$B10,1)</f>
        <v>0.0845203125</v>
      </c>
      <c r="L480" s="31" t="n">
        <f aca="false">L479+K480</f>
        <v>22.1520203125</v>
      </c>
    </row>
    <row r="481" customFormat="false" ht="15" hidden="false" customHeight="false" outlineLevel="0" collapsed="false">
      <c r="J481" s="30" t="n">
        <v>0.14075</v>
      </c>
      <c r="K481" s="31" t="n">
        <f aca="false">MIN(MAX(IF($B16=1,$B6+$B7*(J481-0.5),$B6),0),1)*IF(AND($B17=1,J481&lt;$B8),1-$B9,1)*IF(AND($B18=1,J481&lt;$B11),1-$B10,1)</f>
        <v>0.0845609375</v>
      </c>
      <c r="L481" s="31" t="n">
        <f aca="false">L480+K481</f>
        <v>22.23658125</v>
      </c>
    </row>
    <row r="482" customFormat="false" ht="15" hidden="false" customHeight="false" outlineLevel="0" collapsed="false">
      <c r="J482" s="30" t="n">
        <v>0.14125</v>
      </c>
      <c r="K482" s="31" t="n">
        <f aca="false">MIN(MAX(IF($B16=1,$B6+$B7*(J482-0.5),$B6),0),1)*IF(AND($B17=1,J482&lt;$B8),1-$B9,1)*IF(AND($B18=1,J482&lt;$B11),1-$B10,1)</f>
        <v>0.0846015625</v>
      </c>
      <c r="L482" s="31" t="n">
        <f aca="false">L481+K482</f>
        <v>22.3211828125</v>
      </c>
    </row>
    <row r="483" customFormat="false" ht="15" hidden="false" customHeight="false" outlineLevel="0" collapsed="false">
      <c r="J483" s="30" t="n">
        <v>0.14175</v>
      </c>
      <c r="K483" s="31" t="n">
        <f aca="false">MIN(MAX(IF($B16=1,$B6+$B7*(J483-0.5),$B6),0),1)*IF(AND($B17=1,J483&lt;$B8),1-$B9,1)*IF(AND($B18=1,J483&lt;$B11),1-$B10,1)</f>
        <v>0.0846421875</v>
      </c>
      <c r="L483" s="31" t="n">
        <f aca="false">L482+K483</f>
        <v>22.405825</v>
      </c>
    </row>
    <row r="484" customFormat="false" ht="15" hidden="false" customHeight="false" outlineLevel="0" collapsed="false">
      <c r="J484" s="30" t="n">
        <v>0.14225</v>
      </c>
      <c r="K484" s="31" t="n">
        <f aca="false">MIN(MAX(IF($B16=1,$B6+$B7*(J484-0.5),$B6),0),1)*IF(AND($B17=1,J484&lt;$B8),1-$B9,1)*IF(AND($B18=1,J484&lt;$B11),1-$B10,1)</f>
        <v>0.0846828125</v>
      </c>
      <c r="L484" s="31" t="n">
        <f aca="false">L483+K484</f>
        <v>22.4905078125</v>
      </c>
    </row>
    <row r="485" customFormat="false" ht="15" hidden="false" customHeight="false" outlineLevel="0" collapsed="false">
      <c r="J485" s="30" t="n">
        <v>0.14275</v>
      </c>
      <c r="K485" s="31" t="n">
        <f aca="false">MIN(MAX(IF($B16=1,$B6+$B7*(J485-0.5),$B6),0),1)*IF(AND($B17=1,J485&lt;$B8),1-$B9,1)*IF(AND($B18=1,J485&lt;$B11),1-$B10,1)</f>
        <v>0.0847234375</v>
      </c>
      <c r="L485" s="31" t="n">
        <f aca="false">L484+K485</f>
        <v>22.57523125</v>
      </c>
    </row>
    <row r="486" customFormat="false" ht="15" hidden="false" customHeight="false" outlineLevel="0" collapsed="false">
      <c r="J486" s="30" t="n">
        <v>0.14325</v>
      </c>
      <c r="K486" s="31" t="n">
        <f aca="false">MIN(MAX(IF($B16=1,$B6+$B7*(J486-0.5),$B6),0),1)*IF(AND($B17=1,J486&lt;$B8),1-$B9,1)*IF(AND($B18=1,J486&lt;$B11),1-$B10,1)</f>
        <v>0.0847640625</v>
      </c>
      <c r="L486" s="31" t="n">
        <f aca="false">L485+K486</f>
        <v>22.6599953125</v>
      </c>
    </row>
    <row r="487" customFormat="false" ht="15" hidden="false" customHeight="false" outlineLevel="0" collapsed="false">
      <c r="J487" s="30" t="n">
        <v>0.14375</v>
      </c>
      <c r="K487" s="31" t="n">
        <f aca="false">MIN(MAX(IF($B16=1,$B6+$B7*(J487-0.5),$B6),0),1)*IF(AND($B17=1,J487&lt;$B8),1-$B9,1)*IF(AND($B18=1,J487&lt;$B11),1-$B10,1)</f>
        <v>0.0848046875</v>
      </c>
      <c r="L487" s="31" t="n">
        <f aca="false">L486+K487</f>
        <v>22.7448</v>
      </c>
    </row>
    <row r="488" customFormat="false" ht="15" hidden="false" customHeight="false" outlineLevel="0" collapsed="false">
      <c r="J488" s="30" t="n">
        <v>0.14425</v>
      </c>
      <c r="K488" s="31" t="n">
        <f aca="false">MIN(MAX(IF($B16=1,$B6+$B7*(J488-0.5),$B6),0),1)*IF(AND($B17=1,J488&lt;$B8),1-$B9,1)*IF(AND($B18=1,J488&lt;$B11),1-$B10,1)</f>
        <v>0.0848453125</v>
      </c>
      <c r="L488" s="31" t="n">
        <f aca="false">L487+K488</f>
        <v>22.8296453125</v>
      </c>
    </row>
    <row r="489" customFormat="false" ht="15" hidden="false" customHeight="false" outlineLevel="0" collapsed="false">
      <c r="J489" s="30" t="n">
        <v>0.14475</v>
      </c>
      <c r="K489" s="31" t="n">
        <f aca="false">MIN(MAX(IF($B16=1,$B6+$B7*(J489-0.5),$B6),0),1)*IF(AND($B17=1,J489&lt;$B8),1-$B9,1)*IF(AND($B18=1,J489&lt;$B11),1-$B10,1)</f>
        <v>0.0848859375</v>
      </c>
      <c r="L489" s="31" t="n">
        <f aca="false">L488+K489</f>
        <v>22.91453125</v>
      </c>
    </row>
    <row r="490" customFormat="false" ht="15" hidden="false" customHeight="false" outlineLevel="0" collapsed="false">
      <c r="J490" s="30" t="n">
        <v>0.14525</v>
      </c>
      <c r="K490" s="31" t="n">
        <f aca="false">MIN(MAX(IF($B16=1,$B6+$B7*(J490-0.5),$B6),0),1)*IF(AND($B17=1,J490&lt;$B8),1-$B9,1)*IF(AND($B18=1,J490&lt;$B11),1-$B10,1)</f>
        <v>0.0849265625</v>
      </c>
      <c r="L490" s="31" t="n">
        <f aca="false">L489+K490</f>
        <v>22.9994578125</v>
      </c>
    </row>
    <row r="491" customFormat="false" ht="15" hidden="false" customHeight="false" outlineLevel="0" collapsed="false">
      <c r="J491" s="30" t="n">
        <v>0.14575</v>
      </c>
      <c r="K491" s="31" t="n">
        <f aca="false">MIN(MAX(IF($B16=1,$B6+$B7*(J491-0.5),$B6),0),1)*IF(AND($B17=1,J491&lt;$B8),1-$B9,1)*IF(AND($B18=1,J491&lt;$B11),1-$B10,1)</f>
        <v>0.0849671875</v>
      </c>
      <c r="L491" s="31" t="n">
        <f aca="false">L490+K491</f>
        <v>23.084425</v>
      </c>
    </row>
    <row r="492" customFormat="false" ht="15" hidden="false" customHeight="false" outlineLevel="0" collapsed="false">
      <c r="J492" s="30" t="n">
        <v>0.14625</v>
      </c>
      <c r="K492" s="31" t="n">
        <f aca="false">MIN(MAX(IF($B16=1,$B6+$B7*(J492-0.5),$B6),0),1)*IF(AND($B17=1,J492&lt;$B8),1-$B9,1)*IF(AND($B18=1,J492&lt;$B11),1-$B10,1)</f>
        <v>0.0850078125</v>
      </c>
      <c r="L492" s="31" t="n">
        <f aca="false">L491+K492</f>
        <v>23.1694328125</v>
      </c>
    </row>
    <row r="493" customFormat="false" ht="15" hidden="false" customHeight="false" outlineLevel="0" collapsed="false">
      <c r="J493" s="30" t="n">
        <v>0.14675</v>
      </c>
      <c r="K493" s="31" t="n">
        <f aca="false">MIN(MAX(IF($B16=1,$B6+$B7*(J493-0.5),$B6),0),1)*IF(AND($B17=1,J493&lt;$B8),1-$B9,1)*IF(AND($B18=1,J493&lt;$B11),1-$B10,1)</f>
        <v>0.0850484375</v>
      </c>
      <c r="L493" s="31" t="n">
        <f aca="false">L492+K493</f>
        <v>23.25448125</v>
      </c>
    </row>
    <row r="494" customFormat="false" ht="15" hidden="false" customHeight="false" outlineLevel="0" collapsed="false">
      <c r="J494" s="30" t="n">
        <v>0.14725</v>
      </c>
      <c r="K494" s="31" t="n">
        <f aca="false">MIN(MAX(IF($B16=1,$B6+$B7*(J494-0.5),$B6),0),1)*IF(AND($B17=1,J494&lt;$B8),1-$B9,1)*IF(AND($B18=1,J494&lt;$B11),1-$B10,1)</f>
        <v>0.0850890625</v>
      </c>
      <c r="L494" s="31" t="n">
        <f aca="false">L493+K494</f>
        <v>23.3395703125</v>
      </c>
    </row>
    <row r="495" customFormat="false" ht="15" hidden="false" customHeight="false" outlineLevel="0" collapsed="false">
      <c r="J495" s="30" t="n">
        <v>0.14775</v>
      </c>
      <c r="K495" s="31" t="n">
        <f aca="false">MIN(MAX(IF($B16=1,$B6+$B7*(J495-0.5),$B6),0),1)*IF(AND($B17=1,J495&lt;$B8),1-$B9,1)*IF(AND($B18=1,J495&lt;$B11),1-$B10,1)</f>
        <v>0.0851296875</v>
      </c>
      <c r="L495" s="31" t="n">
        <f aca="false">L494+K495</f>
        <v>23.4247</v>
      </c>
    </row>
    <row r="496" customFormat="false" ht="15" hidden="false" customHeight="false" outlineLevel="0" collapsed="false">
      <c r="J496" s="30" t="n">
        <v>0.14825</v>
      </c>
      <c r="K496" s="31" t="n">
        <f aca="false">MIN(MAX(IF($B16=1,$B6+$B7*(J496-0.5),$B6),0),1)*IF(AND($B17=1,J496&lt;$B8),1-$B9,1)*IF(AND($B18=1,J496&lt;$B11),1-$B10,1)</f>
        <v>0.0851703125</v>
      </c>
      <c r="L496" s="31" t="n">
        <f aca="false">L495+K496</f>
        <v>23.5098703125</v>
      </c>
    </row>
    <row r="497" customFormat="false" ht="15" hidden="false" customHeight="false" outlineLevel="0" collapsed="false">
      <c r="J497" s="30" t="n">
        <v>0.14875</v>
      </c>
      <c r="K497" s="31" t="n">
        <f aca="false">MIN(MAX(IF($B16=1,$B6+$B7*(J497-0.5),$B6),0),1)*IF(AND($B17=1,J497&lt;$B8),1-$B9,1)*IF(AND($B18=1,J497&lt;$B11),1-$B10,1)</f>
        <v>0.0852109375</v>
      </c>
      <c r="L497" s="31" t="n">
        <f aca="false">L496+K497</f>
        <v>23.59508125</v>
      </c>
    </row>
    <row r="498" customFormat="false" ht="15" hidden="false" customHeight="false" outlineLevel="0" collapsed="false">
      <c r="J498" s="30" t="n">
        <v>0.14925</v>
      </c>
      <c r="K498" s="31" t="n">
        <f aca="false">MIN(MAX(IF($B16=1,$B6+$B7*(J498-0.5),$B6),0),1)*IF(AND($B17=1,J498&lt;$B8),1-$B9,1)*IF(AND($B18=1,J498&lt;$B11),1-$B10,1)</f>
        <v>0.0852515625</v>
      </c>
      <c r="L498" s="31" t="n">
        <f aca="false">L497+K498</f>
        <v>23.6803328125</v>
      </c>
    </row>
    <row r="499" customFormat="false" ht="15" hidden="false" customHeight="false" outlineLevel="0" collapsed="false">
      <c r="J499" s="30" t="n">
        <v>0.14975</v>
      </c>
      <c r="K499" s="31" t="n">
        <f aca="false">MIN(MAX(IF($B16=1,$B6+$B7*(J499-0.5),$B6),0),1)*IF(AND($B17=1,J499&lt;$B8),1-$B9,1)*IF(AND($B18=1,J499&lt;$B11),1-$B10,1)</f>
        <v>0.0852921875</v>
      </c>
      <c r="L499" s="31" t="n">
        <f aca="false">L498+K499</f>
        <v>23.765625</v>
      </c>
    </row>
    <row r="500" customFormat="false" ht="15" hidden="false" customHeight="false" outlineLevel="0" collapsed="false">
      <c r="J500" s="30" t="n">
        <v>0.15025</v>
      </c>
      <c r="K500" s="31" t="n">
        <f aca="false">MIN(MAX(IF($B16=1,$B6+$B7*(J500-0.5),$B6),0),1)*IF(AND($B17=1,J500&lt;$B8),1-$B9,1)*IF(AND($B18=1,J500&lt;$B11),1-$B10,1)</f>
        <v>0.0853328125</v>
      </c>
      <c r="L500" s="31" t="n">
        <f aca="false">L499+K500</f>
        <v>23.8509578125</v>
      </c>
    </row>
    <row r="501" customFormat="false" ht="15" hidden="false" customHeight="false" outlineLevel="0" collapsed="false">
      <c r="J501" s="30" t="n">
        <v>0.15075</v>
      </c>
      <c r="K501" s="31" t="n">
        <f aca="false">MIN(MAX(IF($B16=1,$B6+$B7*(J501-0.5),$B6),0),1)*IF(AND($B17=1,J501&lt;$B8),1-$B9,1)*IF(AND($B18=1,J501&lt;$B11),1-$B10,1)</f>
        <v>0.0853734375</v>
      </c>
      <c r="L501" s="31" t="n">
        <f aca="false">L500+K501</f>
        <v>23.93633125</v>
      </c>
    </row>
    <row r="502" customFormat="false" ht="15" hidden="false" customHeight="false" outlineLevel="0" collapsed="false">
      <c r="J502" s="30" t="n">
        <v>0.15125</v>
      </c>
      <c r="K502" s="31" t="n">
        <f aca="false">MIN(MAX(IF($B16=1,$B6+$B7*(J502-0.5),$B6),0),1)*IF(AND($B17=1,J502&lt;$B8),1-$B9,1)*IF(AND($B18=1,J502&lt;$B11),1-$B10,1)</f>
        <v>0.0854140625</v>
      </c>
      <c r="L502" s="31" t="n">
        <f aca="false">L501+K502</f>
        <v>24.0217453125</v>
      </c>
    </row>
    <row r="503" customFormat="false" ht="15" hidden="false" customHeight="false" outlineLevel="0" collapsed="false">
      <c r="J503" s="30" t="n">
        <v>0.15175</v>
      </c>
      <c r="K503" s="31" t="n">
        <f aca="false">MIN(MAX(IF($B16=1,$B6+$B7*(J503-0.5),$B6),0),1)*IF(AND($B17=1,J503&lt;$B8),1-$B9,1)*IF(AND($B18=1,J503&lt;$B11),1-$B10,1)</f>
        <v>0.0854546875</v>
      </c>
      <c r="L503" s="31" t="n">
        <f aca="false">L502+K503</f>
        <v>24.1072</v>
      </c>
    </row>
    <row r="504" customFormat="false" ht="15" hidden="false" customHeight="false" outlineLevel="0" collapsed="false">
      <c r="J504" s="30" t="n">
        <v>0.15225</v>
      </c>
      <c r="K504" s="31" t="n">
        <f aca="false">MIN(MAX(IF($B16=1,$B6+$B7*(J504-0.5),$B6),0),1)*IF(AND($B17=1,J504&lt;$B8),1-$B9,1)*IF(AND($B18=1,J504&lt;$B11),1-$B10,1)</f>
        <v>0.0854953125</v>
      </c>
      <c r="L504" s="31" t="n">
        <f aca="false">L503+K504</f>
        <v>24.1926953125</v>
      </c>
    </row>
    <row r="505" customFormat="false" ht="15" hidden="false" customHeight="false" outlineLevel="0" collapsed="false">
      <c r="J505" s="30" t="n">
        <v>0.15275</v>
      </c>
      <c r="K505" s="31" t="n">
        <f aca="false">MIN(MAX(IF($B16=1,$B6+$B7*(J505-0.5),$B6),0),1)*IF(AND($B17=1,J505&lt;$B8),1-$B9,1)*IF(AND($B18=1,J505&lt;$B11),1-$B10,1)</f>
        <v>0.0855359375</v>
      </c>
      <c r="L505" s="31" t="n">
        <f aca="false">L504+K505</f>
        <v>24.27823125</v>
      </c>
    </row>
    <row r="506" customFormat="false" ht="15" hidden="false" customHeight="false" outlineLevel="0" collapsed="false">
      <c r="J506" s="30" t="n">
        <v>0.15325</v>
      </c>
      <c r="K506" s="31" t="n">
        <f aca="false">MIN(MAX(IF($B16=1,$B6+$B7*(J506-0.5),$B6),0),1)*IF(AND($B17=1,J506&lt;$B8),1-$B9,1)*IF(AND($B18=1,J506&lt;$B11),1-$B10,1)</f>
        <v>0.0855765625</v>
      </c>
      <c r="L506" s="31" t="n">
        <f aca="false">L505+K506</f>
        <v>24.3638078125</v>
      </c>
    </row>
    <row r="507" customFormat="false" ht="15" hidden="false" customHeight="false" outlineLevel="0" collapsed="false">
      <c r="J507" s="30" t="n">
        <v>0.15375</v>
      </c>
      <c r="K507" s="31" t="n">
        <f aca="false">MIN(MAX(IF($B16=1,$B6+$B7*(J507-0.5),$B6),0),1)*IF(AND($B17=1,J507&lt;$B8),1-$B9,1)*IF(AND($B18=1,J507&lt;$B11),1-$B10,1)</f>
        <v>0.0856171875</v>
      </c>
      <c r="L507" s="31" t="n">
        <f aca="false">L506+K507</f>
        <v>24.449425</v>
      </c>
    </row>
    <row r="508" customFormat="false" ht="15" hidden="false" customHeight="false" outlineLevel="0" collapsed="false">
      <c r="J508" s="30" t="n">
        <v>0.15425</v>
      </c>
      <c r="K508" s="31" t="n">
        <f aca="false">MIN(MAX(IF($B16=1,$B6+$B7*(J508-0.5),$B6),0),1)*IF(AND($B17=1,J508&lt;$B8),1-$B9,1)*IF(AND($B18=1,J508&lt;$B11),1-$B10,1)</f>
        <v>0.0856578125</v>
      </c>
      <c r="L508" s="31" t="n">
        <f aca="false">L507+K508</f>
        <v>24.5350828125</v>
      </c>
    </row>
    <row r="509" customFormat="false" ht="15" hidden="false" customHeight="false" outlineLevel="0" collapsed="false">
      <c r="J509" s="30" t="n">
        <v>0.15475</v>
      </c>
      <c r="K509" s="31" t="n">
        <f aca="false">MIN(MAX(IF($B16=1,$B6+$B7*(J509-0.5),$B6),0),1)*IF(AND($B17=1,J509&lt;$B8),1-$B9,1)*IF(AND($B18=1,J509&lt;$B11),1-$B10,1)</f>
        <v>0.0856984375</v>
      </c>
      <c r="L509" s="31" t="n">
        <f aca="false">L508+K509</f>
        <v>24.62078125</v>
      </c>
    </row>
    <row r="510" customFormat="false" ht="15" hidden="false" customHeight="false" outlineLevel="0" collapsed="false">
      <c r="J510" s="30" t="n">
        <v>0.15525</v>
      </c>
      <c r="K510" s="31" t="n">
        <f aca="false">MIN(MAX(IF($B16=1,$B6+$B7*(J510-0.5),$B6),0),1)*IF(AND($B17=1,J510&lt;$B8),1-$B9,1)*IF(AND($B18=1,J510&lt;$B11),1-$B10,1)</f>
        <v>0.0857390625</v>
      </c>
      <c r="L510" s="31" t="n">
        <f aca="false">L509+K510</f>
        <v>24.7065203125</v>
      </c>
    </row>
    <row r="511" customFormat="false" ht="15" hidden="false" customHeight="false" outlineLevel="0" collapsed="false">
      <c r="J511" s="30" t="n">
        <v>0.15575</v>
      </c>
      <c r="K511" s="31" t="n">
        <f aca="false">MIN(MAX(IF($B16=1,$B6+$B7*(J511-0.5),$B6),0),1)*IF(AND($B17=1,J511&lt;$B8),1-$B9,1)*IF(AND($B18=1,J511&lt;$B11),1-$B10,1)</f>
        <v>0.0857796875</v>
      </c>
      <c r="L511" s="31" t="n">
        <f aca="false">L510+K511</f>
        <v>24.7923</v>
      </c>
    </row>
    <row r="512" customFormat="false" ht="15" hidden="false" customHeight="false" outlineLevel="0" collapsed="false">
      <c r="J512" s="30" t="n">
        <v>0.15625</v>
      </c>
      <c r="K512" s="31" t="n">
        <f aca="false">MIN(MAX(IF($B16=1,$B6+$B7*(J512-0.5),$B6),0),1)*IF(AND($B17=1,J512&lt;$B8),1-$B9,1)*IF(AND($B18=1,J512&lt;$B11),1-$B10,1)</f>
        <v>0.0858203125</v>
      </c>
      <c r="L512" s="31" t="n">
        <f aca="false">L511+K512</f>
        <v>24.8781203125</v>
      </c>
    </row>
    <row r="513" customFormat="false" ht="15" hidden="false" customHeight="false" outlineLevel="0" collapsed="false">
      <c r="J513" s="30" t="n">
        <v>0.15675</v>
      </c>
      <c r="K513" s="31" t="n">
        <f aca="false">MIN(MAX(IF($B16=1,$B6+$B7*(J513-0.5),$B6),0),1)*IF(AND($B17=1,J513&lt;$B8),1-$B9,1)*IF(AND($B18=1,J513&lt;$B11),1-$B10,1)</f>
        <v>0.0858609375</v>
      </c>
      <c r="L513" s="31" t="n">
        <f aca="false">L512+K513</f>
        <v>24.96398125</v>
      </c>
    </row>
    <row r="514" customFormat="false" ht="15" hidden="false" customHeight="false" outlineLevel="0" collapsed="false">
      <c r="J514" s="30" t="n">
        <v>0.15725</v>
      </c>
      <c r="K514" s="31" t="n">
        <f aca="false">MIN(MAX(IF($B16=1,$B6+$B7*(J514-0.5),$B6),0),1)*IF(AND($B17=1,J514&lt;$B8),1-$B9,1)*IF(AND($B18=1,J514&lt;$B11),1-$B10,1)</f>
        <v>0.0859015625</v>
      </c>
      <c r="L514" s="31" t="n">
        <f aca="false">L513+K514</f>
        <v>25.0498828125</v>
      </c>
    </row>
    <row r="515" customFormat="false" ht="15" hidden="false" customHeight="false" outlineLevel="0" collapsed="false">
      <c r="J515" s="30" t="n">
        <v>0.15775</v>
      </c>
      <c r="K515" s="31" t="n">
        <f aca="false">MIN(MAX(IF($B16=1,$B6+$B7*(J515-0.5),$B6),0),1)*IF(AND($B17=1,J515&lt;$B8),1-$B9,1)*IF(AND($B18=1,J515&lt;$B11),1-$B10,1)</f>
        <v>0.0859421875</v>
      </c>
      <c r="L515" s="31" t="n">
        <f aca="false">L514+K515</f>
        <v>25.135825</v>
      </c>
    </row>
    <row r="516" customFormat="false" ht="15" hidden="false" customHeight="false" outlineLevel="0" collapsed="false">
      <c r="J516" s="30" t="n">
        <v>0.15825</v>
      </c>
      <c r="K516" s="31" t="n">
        <f aca="false">MIN(MAX(IF($B16=1,$B6+$B7*(J516-0.5),$B6),0),1)*IF(AND($B17=1,J516&lt;$B8),1-$B9,1)*IF(AND($B18=1,J516&lt;$B11),1-$B10,1)</f>
        <v>0.0859828125</v>
      </c>
      <c r="L516" s="31" t="n">
        <f aca="false">L515+K516</f>
        <v>25.2218078125</v>
      </c>
    </row>
    <row r="517" customFormat="false" ht="15" hidden="false" customHeight="false" outlineLevel="0" collapsed="false">
      <c r="J517" s="30" t="n">
        <v>0.15875</v>
      </c>
      <c r="K517" s="31" t="n">
        <f aca="false">MIN(MAX(IF($B16=1,$B6+$B7*(J517-0.5),$B6),0),1)*IF(AND($B17=1,J517&lt;$B8),1-$B9,1)*IF(AND($B18=1,J517&lt;$B11),1-$B10,1)</f>
        <v>0.0860234375</v>
      </c>
      <c r="L517" s="31" t="n">
        <f aca="false">L516+K517</f>
        <v>25.30783125</v>
      </c>
    </row>
    <row r="518" customFormat="false" ht="15" hidden="false" customHeight="false" outlineLevel="0" collapsed="false">
      <c r="J518" s="30" t="n">
        <v>0.15925</v>
      </c>
      <c r="K518" s="31" t="n">
        <f aca="false">MIN(MAX(IF($B16=1,$B6+$B7*(J518-0.5),$B6),0),1)*IF(AND($B17=1,J518&lt;$B8),1-$B9,1)*IF(AND($B18=1,J518&lt;$B11),1-$B10,1)</f>
        <v>0.0860640625</v>
      </c>
      <c r="L518" s="31" t="n">
        <f aca="false">L517+K518</f>
        <v>25.3938953125</v>
      </c>
    </row>
    <row r="519" customFormat="false" ht="15" hidden="false" customHeight="false" outlineLevel="0" collapsed="false">
      <c r="J519" s="30" t="n">
        <v>0.15975</v>
      </c>
      <c r="K519" s="31" t="n">
        <f aca="false">MIN(MAX(IF($B16=1,$B6+$B7*(J519-0.5),$B6),0),1)*IF(AND($B17=1,J519&lt;$B8),1-$B9,1)*IF(AND($B18=1,J519&lt;$B11),1-$B10,1)</f>
        <v>0.0861046875</v>
      </c>
      <c r="L519" s="31" t="n">
        <f aca="false">L518+K519</f>
        <v>25.48</v>
      </c>
    </row>
    <row r="520" customFormat="false" ht="15" hidden="false" customHeight="false" outlineLevel="0" collapsed="false">
      <c r="J520" s="30" t="n">
        <v>0.16025</v>
      </c>
      <c r="K520" s="31" t="n">
        <f aca="false">MIN(MAX(IF($B16=1,$B6+$B7*(J520-0.5),$B6),0),1)*IF(AND($B17=1,J520&lt;$B8),1-$B9,1)*IF(AND($B18=1,J520&lt;$B11),1-$B10,1)</f>
        <v>0.0861453125</v>
      </c>
      <c r="L520" s="31" t="n">
        <f aca="false">L519+K520</f>
        <v>25.5661453125</v>
      </c>
    </row>
    <row r="521" customFormat="false" ht="15" hidden="false" customHeight="false" outlineLevel="0" collapsed="false">
      <c r="J521" s="30" t="n">
        <v>0.16075</v>
      </c>
      <c r="K521" s="31" t="n">
        <f aca="false">MIN(MAX(IF($B16=1,$B6+$B7*(J521-0.5),$B6),0),1)*IF(AND($B17=1,J521&lt;$B8),1-$B9,1)*IF(AND($B18=1,J521&lt;$B11),1-$B10,1)</f>
        <v>0.0861859375</v>
      </c>
      <c r="L521" s="31" t="n">
        <f aca="false">L520+K521</f>
        <v>25.65233125</v>
      </c>
    </row>
    <row r="522" customFormat="false" ht="15" hidden="false" customHeight="false" outlineLevel="0" collapsed="false">
      <c r="J522" s="30" t="n">
        <v>0.16125</v>
      </c>
      <c r="K522" s="31" t="n">
        <f aca="false">MIN(MAX(IF($B16=1,$B6+$B7*(J522-0.5),$B6),0),1)*IF(AND($B17=1,J522&lt;$B8),1-$B9,1)*IF(AND($B18=1,J522&lt;$B11),1-$B10,1)</f>
        <v>0.0862265625</v>
      </c>
      <c r="L522" s="31" t="n">
        <f aca="false">L521+K522</f>
        <v>25.7385578125</v>
      </c>
    </row>
    <row r="523" customFormat="false" ht="15" hidden="false" customHeight="false" outlineLevel="0" collapsed="false">
      <c r="J523" s="30" t="n">
        <v>0.16175</v>
      </c>
      <c r="K523" s="31" t="n">
        <f aca="false">MIN(MAX(IF($B16=1,$B6+$B7*(J523-0.5),$B6),0),1)*IF(AND($B17=1,J523&lt;$B8),1-$B9,1)*IF(AND($B18=1,J523&lt;$B11),1-$B10,1)</f>
        <v>0.0862671875</v>
      </c>
      <c r="L523" s="31" t="n">
        <f aca="false">L522+K523</f>
        <v>25.824825</v>
      </c>
    </row>
    <row r="524" customFormat="false" ht="15" hidden="false" customHeight="false" outlineLevel="0" collapsed="false">
      <c r="J524" s="30" t="n">
        <v>0.16225</v>
      </c>
      <c r="K524" s="31" t="n">
        <f aca="false">MIN(MAX(IF($B16=1,$B6+$B7*(J524-0.5),$B6),0),1)*IF(AND($B17=1,J524&lt;$B8),1-$B9,1)*IF(AND($B18=1,J524&lt;$B11),1-$B10,1)</f>
        <v>0.0863078125</v>
      </c>
      <c r="L524" s="31" t="n">
        <f aca="false">L523+K524</f>
        <v>25.9111328125</v>
      </c>
    </row>
    <row r="525" customFormat="false" ht="15" hidden="false" customHeight="false" outlineLevel="0" collapsed="false">
      <c r="J525" s="30" t="n">
        <v>0.16275</v>
      </c>
      <c r="K525" s="31" t="n">
        <f aca="false">MIN(MAX(IF($B16=1,$B6+$B7*(J525-0.5),$B6),0),1)*IF(AND($B17=1,J525&lt;$B8),1-$B9,1)*IF(AND($B18=1,J525&lt;$B11),1-$B10,1)</f>
        <v>0.0863484375</v>
      </c>
      <c r="L525" s="31" t="n">
        <f aca="false">L524+K525</f>
        <v>25.99748125</v>
      </c>
    </row>
    <row r="526" customFormat="false" ht="15" hidden="false" customHeight="false" outlineLevel="0" collapsed="false">
      <c r="J526" s="30" t="n">
        <v>0.16325</v>
      </c>
      <c r="K526" s="31" t="n">
        <f aca="false">MIN(MAX(IF($B16=1,$B6+$B7*(J526-0.5),$B6),0),1)*IF(AND($B17=1,J526&lt;$B8),1-$B9,1)*IF(AND($B18=1,J526&lt;$B11),1-$B10,1)</f>
        <v>0.0863890625</v>
      </c>
      <c r="L526" s="31" t="n">
        <f aca="false">L525+K526</f>
        <v>26.0838703125</v>
      </c>
    </row>
    <row r="527" customFormat="false" ht="15" hidden="false" customHeight="false" outlineLevel="0" collapsed="false">
      <c r="J527" s="30" t="n">
        <v>0.16375</v>
      </c>
      <c r="K527" s="31" t="n">
        <f aca="false">MIN(MAX(IF($B16=1,$B6+$B7*(J527-0.5),$B6),0),1)*IF(AND($B17=1,J527&lt;$B8),1-$B9,1)*IF(AND($B18=1,J527&lt;$B11),1-$B10,1)</f>
        <v>0.0864296875</v>
      </c>
      <c r="L527" s="31" t="n">
        <f aca="false">L526+K527</f>
        <v>26.1703</v>
      </c>
    </row>
    <row r="528" customFormat="false" ht="15" hidden="false" customHeight="false" outlineLevel="0" collapsed="false">
      <c r="J528" s="30" t="n">
        <v>0.16425</v>
      </c>
      <c r="K528" s="31" t="n">
        <f aca="false">MIN(MAX(IF($B16=1,$B6+$B7*(J528-0.5),$B6),0),1)*IF(AND($B17=1,J528&lt;$B8),1-$B9,1)*IF(AND($B18=1,J528&lt;$B11),1-$B10,1)</f>
        <v>0.0864703125</v>
      </c>
      <c r="L528" s="31" t="n">
        <f aca="false">L527+K528</f>
        <v>26.2567703125</v>
      </c>
    </row>
    <row r="529" customFormat="false" ht="15" hidden="false" customHeight="false" outlineLevel="0" collapsed="false">
      <c r="J529" s="30" t="n">
        <v>0.16475</v>
      </c>
      <c r="K529" s="31" t="n">
        <f aca="false">MIN(MAX(IF($B16=1,$B6+$B7*(J529-0.5),$B6),0),1)*IF(AND($B17=1,J529&lt;$B8),1-$B9,1)*IF(AND($B18=1,J529&lt;$B11),1-$B10,1)</f>
        <v>0.0865109375</v>
      </c>
      <c r="L529" s="31" t="n">
        <f aca="false">L528+K529</f>
        <v>26.34328125</v>
      </c>
    </row>
    <row r="530" customFormat="false" ht="15" hidden="false" customHeight="false" outlineLevel="0" collapsed="false">
      <c r="J530" s="30" t="n">
        <v>0.16525</v>
      </c>
      <c r="K530" s="31" t="n">
        <f aca="false">MIN(MAX(IF($B16=1,$B6+$B7*(J530-0.5),$B6),0),1)*IF(AND($B17=1,J530&lt;$B8),1-$B9,1)*IF(AND($B18=1,J530&lt;$B11),1-$B10,1)</f>
        <v>0.0865515625</v>
      </c>
      <c r="L530" s="31" t="n">
        <f aca="false">L529+K530</f>
        <v>26.4298328125</v>
      </c>
    </row>
    <row r="531" customFormat="false" ht="15" hidden="false" customHeight="false" outlineLevel="0" collapsed="false">
      <c r="J531" s="30" t="n">
        <v>0.16575</v>
      </c>
      <c r="K531" s="31" t="n">
        <f aca="false">MIN(MAX(IF($B16=1,$B6+$B7*(J531-0.5),$B6),0),1)*IF(AND($B17=1,J531&lt;$B8),1-$B9,1)*IF(AND($B18=1,J531&lt;$B11),1-$B10,1)</f>
        <v>0.0865921875</v>
      </c>
      <c r="L531" s="31" t="n">
        <f aca="false">L530+K531</f>
        <v>26.516425</v>
      </c>
    </row>
    <row r="532" customFormat="false" ht="15" hidden="false" customHeight="false" outlineLevel="0" collapsed="false">
      <c r="J532" s="30" t="n">
        <v>0.16625</v>
      </c>
      <c r="K532" s="31" t="n">
        <f aca="false">MIN(MAX(IF($B16=1,$B6+$B7*(J532-0.5),$B6),0),1)*IF(AND($B17=1,J532&lt;$B8),1-$B9,1)*IF(AND($B18=1,J532&lt;$B11),1-$B10,1)</f>
        <v>0.0866328125</v>
      </c>
      <c r="L532" s="31" t="n">
        <f aca="false">L531+K532</f>
        <v>26.6030578125</v>
      </c>
    </row>
    <row r="533" customFormat="false" ht="15" hidden="false" customHeight="false" outlineLevel="0" collapsed="false">
      <c r="J533" s="30" t="n">
        <v>0.16675</v>
      </c>
      <c r="K533" s="31" t="n">
        <f aca="false">MIN(MAX(IF($B16=1,$B6+$B7*(J533-0.5),$B6),0),1)*IF(AND($B17=1,J533&lt;$B8),1-$B9,1)*IF(AND($B18=1,J533&lt;$B11),1-$B10,1)</f>
        <v>0.0866734375</v>
      </c>
      <c r="L533" s="31" t="n">
        <f aca="false">L532+K533</f>
        <v>26.68973125</v>
      </c>
    </row>
    <row r="534" customFormat="false" ht="15" hidden="false" customHeight="false" outlineLevel="0" collapsed="false">
      <c r="J534" s="30" t="n">
        <v>0.16725</v>
      </c>
      <c r="K534" s="31" t="n">
        <f aca="false">MIN(MAX(IF($B16=1,$B6+$B7*(J534-0.5),$B6),0),1)*IF(AND($B17=1,J534&lt;$B8),1-$B9,1)*IF(AND($B18=1,J534&lt;$B11),1-$B10,1)</f>
        <v>0.0867140625</v>
      </c>
      <c r="L534" s="31" t="n">
        <f aca="false">L533+K534</f>
        <v>26.7764453125</v>
      </c>
    </row>
    <row r="535" customFormat="false" ht="15" hidden="false" customHeight="false" outlineLevel="0" collapsed="false">
      <c r="J535" s="30" t="n">
        <v>0.16775</v>
      </c>
      <c r="K535" s="31" t="n">
        <f aca="false">MIN(MAX(IF($B16=1,$B6+$B7*(J535-0.5),$B6),0),1)*IF(AND($B17=1,J535&lt;$B8),1-$B9,1)*IF(AND($B18=1,J535&lt;$B11),1-$B10,1)</f>
        <v>0.0867546875</v>
      </c>
      <c r="L535" s="31" t="n">
        <f aca="false">L534+K535</f>
        <v>26.8632</v>
      </c>
    </row>
    <row r="536" customFormat="false" ht="15" hidden="false" customHeight="false" outlineLevel="0" collapsed="false">
      <c r="J536" s="30" t="n">
        <v>0.16825</v>
      </c>
      <c r="K536" s="31" t="n">
        <f aca="false">MIN(MAX(IF($B16=1,$B6+$B7*(J536-0.5),$B6),0),1)*IF(AND($B17=1,J536&lt;$B8),1-$B9,1)*IF(AND($B18=1,J536&lt;$B11),1-$B10,1)</f>
        <v>0.0867953125</v>
      </c>
      <c r="L536" s="31" t="n">
        <f aca="false">L535+K536</f>
        <v>26.9499953125</v>
      </c>
    </row>
    <row r="537" customFormat="false" ht="15" hidden="false" customHeight="false" outlineLevel="0" collapsed="false">
      <c r="J537" s="30" t="n">
        <v>0.16875</v>
      </c>
      <c r="K537" s="31" t="n">
        <f aca="false">MIN(MAX(IF($B16=1,$B6+$B7*(J537-0.5),$B6),0),1)*IF(AND($B17=1,J537&lt;$B8),1-$B9,1)*IF(AND($B18=1,J537&lt;$B11),1-$B10,1)</f>
        <v>0.0868359375</v>
      </c>
      <c r="L537" s="31" t="n">
        <f aca="false">L536+K537</f>
        <v>27.03683125</v>
      </c>
    </row>
    <row r="538" customFormat="false" ht="15" hidden="false" customHeight="false" outlineLevel="0" collapsed="false">
      <c r="J538" s="30" t="n">
        <v>0.16925</v>
      </c>
      <c r="K538" s="31" t="n">
        <f aca="false">MIN(MAX(IF($B16=1,$B6+$B7*(J538-0.5),$B6),0),1)*IF(AND($B17=1,J538&lt;$B8),1-$B9,1)*IF(AND($B18=1,J538&lt;$B11),1-$B10,1)</f>
        <v>0.0868765625</v>
      </c>
      <c r="L538" s="31" t="n">
        <f aca="false">L537+K538</f>
        <v>27.1237078125</v>
      </c>
    </row>
    <row r="539" customFormat="false" ht="15" hidden="false" customHeight="false" outlineLevel="0" collapsed="false">
      <c r="J539" s="30" t="n">
        <v>0.16975</v>
      </c>
      <c r="K539" s="31" t="n">
        <f aca="false">MIN(MAX(IF($B16=1,$B6+$B7*(J539-0.5),$B6),0),1)*IF(AND($B17=1,J539&lt;$B8),1-$B9,1)*IF(AND($B18=1,J539&lt;$B11),1-$B10,1)</f>
        <v>0.0869171875</v>
      </c>
      <c r="L539" s="31" t="n">
        <f aca="false">L538+K539</f>
        <v>27.210625</v>
      </c>
    </row>
    <row r="540" customFormat="false" ht="15" hidden="false" customHeight="false" outlineLevel="0" collapsed="false">
      <c r="J540" s="30" t="n">
        <v>0.17025</v>
      </c>
      <c r="K540" s="31" t="n">
        <f aca="false">MIN(MAX(IF($B16=1,$B6+$B7*(J540-0.5),$B6),0),1)*IF(AND($B17=1,J540&lt;$B8),1-$B9,1)*IF(AND($B18=1,J540&lt;$B11),1-$B10,1)</f>
        <v>0.0869578125</v>
      </c>
      <c r="L540" s="31" t="n">
        <f aca="false">L539+K540</f>
        <v>27.2975828125</v>
      </c>
    </row>
    <row r="541" customFormat="false" ht="15" hidden="false" customHeight="false" outlineLevel="0" collapsed="false">
      <c r="J541" s="30" t="n">
        <v>0.17075</v>
      </c>
      <c r="K541" s="31" t="n">
        <f aca="false">MIN(MAX(IF($B16=1,$B6+$B7*(J541-0.5),$B6),0),1)*IF(AND($B17=1,J541&lt;$B8),1-$B9,1)*IF(AND($B18=1,J541&lt;$B11),1-$B10,1)</f>
        <v>0.0869984375</v>
      </c>
      <c r="L541" s="31" t="n">
        <f aca="false">L540+K541</f>
        <v>27.38458125</v>
      </c>
    </row>
    <row r="542" customFormat="false" ht="15" hidden="false" customHeight="false" outlineLevel="0" collapsed="false">
      <c r="J542" s="30" t="n">
        <v>0.17125</v>
      </c>
      <c r="K542" s="31" t="n">
        <f aca="false">MIN(MAX(IF($B16=1,$B6+$B7*(J542-0.5),$B6),0),1)*IF(AND($B17=1,J542&lt;$B8),1-$B9,1)*IF(AND($B18=1,J542&lt;$B11),1-$B10,1)</f>
        <v>0.0870390625</v>
      </c>
      <c r="L542" s="31" t="n">
        <f aca="false">L541+K542</f>
        <v>27.4716203125</v>
      </c>
    </row>
    <row r="543" customFormat="false" ht="15" hidden="false" customHeight="false" outlineLevel="0" collapsed="false">
      <c r="J543" s="30" t="n">
        <v>0.17175</v>
      </c>
      <c r="K543" s="31" t="n">
        <f aca="false">MIN(MAX(IF($B16=1,$B6+$B7*(J543-0.5),$B6),0),1)*IF(AND($B17=1,J543&lt;$B8),1-$B9,1)*IF(AND($B18=1,J543&lt;$B11),1-$B10,1)</f>
        <v>0.0870796875</v>
      </c>
      <c r="L543" s="31" t="n">
        <f aca="false">L542+K543</f>
        <v>27.5587</v>
      </c>
    </row>
    <row r="544" customFormat="false" ht="15" hidden="false" customHeight="false" outlineLevel="0" collapsed="false">
      <c r="J544" s="30" t="n">
        <v>0.17225</v>
      </c>
      <c r="K544" s="31" t="n">
        <f aca="false">MIN(MAX(IF($B16=1,$B6+$B7*(J544-0.5),$B6),0),1)*IF(AND($B17=1,J544&lt;$B8),1-$B9,1)*IF(AND($B18=1,J544&lt;$B11),1-$B10,1)</f>
        <v>0.0871203125</v>
      </c>
      <c r="L544" s="31" t="n">
        <f aca="false">L543+K544</f>
        <v>27.6458203125</v>
      </c>
    </row>
    <row r="545" customFormat="false" ht="15" hidden="false" customHeight="false" outlineLevel="0" collapsed="false">
      <c r="J545" s="30" t="n">
        <v>0.17275</v>
      </c>
      <c r="K545" s="31" t="n">
        <f aca="false">MIN(MAX(IF($B16=1,$B6+$B7*(J545-0.5),$B6),0),1)*IF(AND($B17=1,J545&lt;$B8),1-$B9,1)*IF(AND($B18=1,J545&lt;$B11),1-$B10,1)</f>
        <v>0.0871609375</v>
      </c>
      <c r="L545" s="31" t="n">
        <f aca="false">L544+K545</f>
        <v>27.73298125</v>
      </c>
    </row>
    <row r="546" customFormat="false" ht="15" hidden="false" customHeight="false" outlineLevel="0" collapsed="false">
      <c r="J546" s="30" t="n">
        <v>0.17325</v>
      </c>
      <c r="K546" s="31" t="n">
        <f aca="false">MIN(MAX(IF($B16=1,$B6+$B7*(J546-0.5),$B6),0),1)*IF(AND($B17=1,J546&lt;$B8),1-$B9,1)*IF(AND($B18=1,J546&lt;$B11),1-$B10,1)</f>
        <v>0.0872015625</v>
      </c>
      <c r="L546" s="31" t="n">
        <f aca="false">L545+K546</f>
        <v>27.8201828125</v>
      </c>
    </row>
    <row r="547" customFormat="false" ht="15" hidden="false" customHeight="false" outlineLevel="0" collapsed="false">
      <c r="J547" s="30" t="n">
        <v>0.17375</v>
      </c>
      <c r="K547" s="31" t="n">
        <f aca="false">MIN(MAX(IF($B16=1,$B6+$B7*(J547-0.5),$B6),0),1)*IF(AND($B17=1,J547&lt;$B8),1-$B9,1)*IF(AND($B18=1,J547&lt;$B11),1-$B10,1)</f>
        <v>0.0872421875</v>
      </c>
      <c r="L547" s="31" t="n">
        <f aca="false">L546+K547</f>
        <v>27.907425</v>
      </c>
    </row>
    <row r="548" customFormat="false" ht="15" hidden="false" customHeight="false" outlineLevel="0" collapsed="false">
      <c r="J548" s="30" t="n">
        <v>0.17425</v>
      </c>
      <c r="K548" s="31" t="n">
        <f aca="false">MIN(MAX(IF($B16=1,$B6+$B7*(J548-0.5),$B6),0),1)*IF(AND($B17=1,J548&lt;$B8),1-$B9,1)*IF(AND($B18=1,J548&lt;$B11),1-$B10,1)</f>
        <v>0.0872828125</v>
      </c>
      <c r="L548" s="31" t="n">
        <f aca="false">L547+K548</f>
        <v>27.9947078125</v>
      </c>
    </row>
    <row r="549" customFormat="false" ht="15" hidden="false" customHeight="false" outlineLevel="0" collapsed="false">
      <c r="J549" s="30" t="n">
        <v>0.17475</v>
      </c>
      <c r="K549" s="31" t="n">
        <f aca="false">MIN(MAX(IF($B16=1,$B6+$B7*(J549-0.5),$B6),0),1)*IF(AND($B17=1,J549&lt;$B8),1-$B9,1)*IF(AND($B18=1,J549&lt;$B11),1-$B10,1)</f>
        <v>0.0873234375</v>
      </c>
      <c r="L549" s="31" t="n">
        <f aca="false">L548+K549</f>
        <v>28.08203125</v>
      </c>
    </row>
    <row r="550" customFormat="false" ht="15" hidden="false" customHeight="false" outlineLevel="0" collapsed="false">
      <c r="J550" s="30" t="n">
        <v>0.17525</v>
      </c>
      <c r="K550" s="31" t="n">
        <f aca="false">MIN(MAX(IF($B16=1,$B6+$B7*(J550-0.5),$B6),0),1)*IF(AND($B17=1,J550&lt;$B8),1-$B9,1)*IF(AND($B18=1,J550&lt;$B11),1-$B10,1)</f>
        <v>0.0873640625</v>
      </c>
      <c r="L550" s="31" t="n">
        <f aca="false">L549+K550</f>
        <v>28.1693953125</v>
      </c>
    </row>
    <row r="551" customFormat="false" ht="15" hidden="false" customHeight="false" outlineLevel="0" collapsed="false">
      <c r="J551" s="30" t="n">
        <v>0.17575</v>
      </c>
      <c r="K551" s="31" t="n">
        <f aca="false">MIN(MAX(IF($B16=1,$B6+$B7*(J551-0.5),$B6),0),1)*IF(AND($B17=1,J551&lt;$B8),1-$B9,1)*IF(AND($B18=1,J551&lt;$B11),1-$B10,1)</f>
        <v>0.0874046875</v>
      </c>
      <c r="L551" s="31" t="n">
        <f aca="false">L550+K551</f>
        <v>28.2568</v>
      </c>
    </row>
    <row r="552" customFormat="false" ht="15" hidden="false" customHeight="false" outlineLevel="0" collapsed="false">
      <c r="J552" s="30" t="n">
        <v>0.17625</v>
      </c>
      <c r="K552" s="31" t="n">
        <f aca="false">MIN(MAX(IF($B16=1,$B6+$B7*(J552-0.5),$B6),0),1)*IF(AND($B17=1,J552&lt;$B8),1-$B9,1)*IF(AND($B18=1,J552&lt;$B11),1-$B10,1)</f>
        <v>0.0874453125</v>
      </c>
      <c r="L552" s="31" t="n">
        <f aca="false">L551+K552</f>
        <v>28.3442453125</v>
      </c>
    </row>
    <row r="553" customFormat="false" ht="15" hidden="false" customHeight="false" outlineLevel="0" collapsed="false">
      <c r="J553" s="30" t="n">
        <v>0.17675</v>
      </c>
      <c r="K553" s="31" t="n">
        <f aca="false">MIN(MAX(IF($B16=1,$B6+$B7*(J553-0.5),$B6),0),1)*IF(AND($B17=1,J553&lt;$B8),1-$B9,1)*IF(AND($B18=1,J553&lt;$B11),1-$B10,1)</f>
        <v>0.0874859375</v>
      </c>
      <c r="L553" s="31" t="n">
        <f aca="false">L552+K553</f>
        <v>28.43173125</v>
      </c>
    </row>
    <row r="554" customFormat="false" ht="15" hidden="false" customHeight="false" outlineLevel="0" collapsed="false">
      <c r="J554" s="30" t="n">
        <v>0.17725</v>
      </c>
      <c r="K554" s="31" t="n">
        <f aca="false">MIN(MAX(IF($B16=1,$B6+$B7*(J554-0.5),$B6),0),1)*IF(AND($B17=1,J554&lt;$B8),1-$B9,1)*IF(AND($B18=1,J554&lt;$B11),1-$B10,1)</f>
        <v>0.0875265625</v>
      </c>
      <c r="L554" s="31" t="n">
        <f aca="false">L553+K554</f>
        <v>28.5192578125</v>
      </c>
    </row>
    <row r="555" customFormat="false" ht="15" hidden="false" customHeight="false" outlineLevel="0" collapsed="false">
      <c r="J555" s="30" t="n">
        <v>0.17775</v>
      </c>
      <c r="K555" s="31" t="n">
        <f aca="false">MIN(MAX(IF($B16=1,$B6+$B7*(J555-0.5),$B6),0),1)*IF(AND($B17=1,J555&lt;$B8),1-$B9,1)*IF(AND($B18=1,J555&lt;$B11),1-$B10,1)</f>
        <v>0.0875671875</v>
      </c>
      <c r="L555" s="31" t="n">
        <f aca="false">L554+K555</f>
        <v>28.606825</v>
      </c>
    </row>
    <row r="556" customFormat="false" ht="15" hidden="false" customHeight="false" outlineLevel="0" collapsed="false">
      <c r="J556" s="30" t="n">
        <v>0.17825</v>
      </c>
      <c r="K556" s="31" t="n">
        <f aca="false">MIN(MAX(IF($B16=1,$B6+$B7*(J556-0.5),$B6),0),1)*IF(AND($B17=1,J556&lt;$B8),1-$B9,1)*IF(AND($B18=1,J556&lt;$B11),1-$B10,1)</f>
        <v>0.0876078125</v>
      </c>
      <c r="L556" s="31" t="n">
        <f aca="false">L555+K556</f>
        <v>28.6944328125</v>
      </c>
    </row>
    <row r="557" customFormat="false" ht="15" hidden="false" customHeight="false" outlineLevel="0" collapsed="false">
      <c r="J557" s="30" t="n">
        <v>0.17875</v>
      </c>
      <c r="K557" s="31" t="n">
        <f aca="false">MIN(MAX(IF($B16=1,$B6+$B7*(J557-0.5),$B6),0),1)*IF(AND($B17=1,J557&lt;$B8),1-$B9,1)*IF(AND($B18=1,J557&lt;$B11),1-$B10,1)</f>
        <v>0.0876484375</v>
      </c>
      <c r="L557" s="31" t="n">
        <f aca="false">L556+K557</f>
        <v>28.78208125</v>
      </c>
    </row>
    <row r="558" customFormat="false" ht="15" hidden="false" customHeight="false" outlineLevel="0" collapsed="false">
      <c r="J558" s="30" t="n">
        <v>0.17925</v>
      </c>
      <c r="K558" s="31" t="n">
        <f aca="false">MIN(MAX(IF($B16=1,$B6+$B7*(J558-0.5),$B6),0),1)*IF(AND($B17=1,J558&lt;$B8),1-$B9,1)*IF(AND($B18=1,J558&lt;$B11),1-$B10,1)</f>
        <v>0.0876890625</v>
      </c>
      <c r="L558" s="31" t="n">
        <f aca="false">L557+K558</f>
        <v>28.8697703125</v>
      </c>
    </row>
    <row r="559" customFormat="false" ht="15" hidden="false" customHeight="false" outlineLevel="0" collapsed="false">
      <c r="J559" s="30" t="n">
        <v>0.17975</v>
      </c>
      <c r="K559" s="31" t="n">
        <f aca="false">MIN(MAX(IF($B16=1,$B6+$B7*(J559-0.5),$B6),0),1)*IF(AND($B17=1,J559&lt;$B8),1-$B9,1)*IF(AND($B18=1,J559&lt;$B11),1-$B10,1)</f>
        <v>0.0877296875</v>
      </c>
      <c r="L559" s="31" t="n">
        <f aca="false">L558+K559</f>
        <v>28.9575</v>
      </c>
    </row>
    <row r="560" customFormat="false" ht="15" hidden="false" customHeight="false" outlineLevel="0" collapsed="false">
      <c r="J560" s="30" t="n">
        <v>0.18025</v>
      </c>
      <c r="K560" s="31" t="n">
        <f aca="false">MIN(MAX(IF($B16=1,$B6+$B7*(J560-0.5),$B6),0),1)*IF(AND($B17=1,J560&lt;$B8),1-$B9,1)*IF(AND($B18=1,J560&lt;$B11),1-$B10,1)</f>
        <v>0.0877703125</v>
      </c>
      <c r="L560" s="31" t="n">
        <f aca="false">L559+K560</f>
        <v>29.0452703125</v>
      </c>
    </row>
    <row r="561" customFormat="false" ht="15" hidden="false" customHeight="false" outlineLevel="0" collapsed="false">
      <c r="J561" s="30" t="n">
        <v>0.18075</v>
      </c>
      <c r="K561" s="31" t="n">
        <f aca="false">MIN(MAX(IF($B16=1,$B6+$B7*(J561-0.5),$B6),0),1)*IF(AND($B17=1,J561&lt;$B8),1-$B9,1)*IF(AND($B18=1,J561&lt;$B11),1-$B10,1)</f>
        <v>0.0878109375</v>
      </c>
      <c r="L561" s="31" t="n">
        <f aca="false">L560+K561</f>
        <v>29.13308125</v>
      </c>
    </row>
    <row r="562" customFormat="false" ht="15" hidden="false" customHeight="false" outlineLevel="0" collapsed="false">
      <c r="J562" s="30" t="n">
        <v>0.18125</v>
      </c>
      <c r="K562" s="31" t="n">
        <f aca="false">MIN(MAX(IF($B16=1,$B6+$B7*(J562-0.5),$B6),0),1)*IF(AND($B17=1,J562&lt;$B8),1-$B9,1)*IF(AND($B18=1,J562&lt;$B11),1-$B10,1)</f>
        <v>0.0878515625</v>
      </c>
      <c r="L562" s="31" t="n">
        <f aca="false">L561+K562</f>
        <v>29.2209328125</v>
      </c>
    </row>
    <row r="563" customFormat="false" ht="15" hidden="false" customHeight="false" outlineLevel="0" collapsed="false">
      <c r="J563" s="30" t="n">
        <v>0.18175</v>
      </c>
      <c r="K563" s="31" t="n">
        <f aca="false">MIN(MAX(IF($B16=1,$B6+$B7*(J563-0.5),$B6),0),1)*IF(AND($B17=1,J563&lt;$B8),1-$B9,1)*IF(AND($B18=1,J563&lt;$B11),1-$B10,1)</f>
        <v>0.0878921875</v>
      </c>
      <c r="L563" s="31" t="n">
        <f aca="false">L562+K563</f>
        <v>29.308825</v>
      </c>
    </row>
    <row r="564" customFormat="false" ht="15" hidden="false" customHeight="false" outlineLevel="0" collapsed="false">
      <c r="J564" s="30" t="n">
        <v>0.18225</v>
      </c>
      <c r="K564" s="31" t="n">
        <f aca="false">MIN(MAX(IF($B16=1,$B6+$B7*(J564-0.5),$B6),0),1)*IF(AND($B17=1,J564&lt;$B8),1-$B9,1)*IF(AND($B18=1,J564&lt;$B11),1-$B10,1)</f>
        <v>0.0879328125</v>
      </c>
      <c r="L564" s="31" t="n">
        <f aca="false">L563+K564</f>
        <v>29.3967578125</v>
      </c>
    </row>
    <row r="565" customFormat="false" ht="15" hidden="false" customHeight="false" outlineLevel="0" collapsed="false">
      <c r="J565" s="30" t="n">
        <v>0.18275</v>
      </c>
      <c r="K565" s="31" t="n">
        <f aca="false">MIN(MAX(IF($B16=1,$B6+$B7*(J565-0.5),$B6),0),1)*IF(AND($B17=1,J565&lt;$B8),1-$B9,1)*IF(AND($B18=1,J565&lt;$B11),1-$B10,1)</f>
        <v>0.0879734375</v>
      </c>
      <c r="L565" s="31" t="n">
        <f aca="false">L564+K565</f>
        <v>29.48473125</v>
      </c>
    </row>
    <row r="566" customFormat="false" ht="15" hidden="false" customHeight="false" outlineLevel="0" collapsed="false">
      <c r="J566" s="30" t="n">
        <v>0.18325</v>
      </c>
      <c r="K566" s="31" t="n">
        <f aca="false">MIN(MAX(IF($B16=1,$B6+$B7*(J566-0.5),$B6),0),1)*IF(AND($B17=1,J566&lt;$B8),1-$B9,1)*IF(AND($B18=1,J566&lt;$B11),1-$B10,1)</f>
        <v>0.0880140625</v>
      </c>
      <c r="L566" s="31" t="n">
        <f aca="false">L565+K566</f>
        <v>29.5727453125</v>
      </c>
    </row>
    <row r="567" customFormat="false" ht="15" hidden="false" customHeight="false" outlineLevel="0" collapsed="false">
      <c r="J567" s="30" t="n">
        <v>0.18375</v>
      </c>
      <c r="K567" s="31" t="n">
        <f aca="false">MIN(MAX(IF($B16=1,$B6+$B7*(J567-0.5),$B6),0),1)*IF(AND($B17=1,J567&lt;$B8),1-$B9,1)*IF(AND($B18=1,J567&lt;$B11),1-$B10,1)</f>
        <v>0.0880546875</v>
      </c>
      <c r="L567" s="31" t="n">
        <f aca="false">L566+K567</f>
        <v>29.6608</v>
      </c>
    </row>
    <row r="568" customFormat="false" ht="15" hidden="false" customHeight="false" outlineLevel="0" collapsed="false">
      <c r="J568" s="30" t="n">
        <v>0.18425</v>
      </c>
      <c r="K568" s="31" t="n">
        <f aca="false">MIN(MAX(IF($B16=1,$B6+$B7*(J568-0.5),$B6),0),1)*IF(AND($B17=1,J568&lt;$B8),1-$B9,1)*IF(AND($B18=1,J568&lt;$B11),1-$B10,1)</f>
        <v>0.0880953125</v>
      </c>
      <c r="L568" s="31" t="n">
        <f aca="false">L567+K568</f>
        <v>29.7488953125</v>
      </c>
    </row>
    <row r="569" customFormat="false" ht="15" hidden="false" customHeight="false" outlineLevel="0" collapsed="false">
      <c r="J569" s="30" t="n">
        <v>0.18475</v>
      </c>
      <c r="K569" s="31" t="n">
        <f aca="false">MIN(MAX(IF($B16=1,$B6+$B7*(J569-0.5),$B6),0),1)*IF(AND($B17=1,J569&lt;$B8),1-$B9,1)*IF(AND($B18=1,J569&lt;$B11),1-$B10,1)</f>
        <v>0.0881359375</v>
      </c>
      <c r="L569" s="31" t="n">
        <f aca="false">L568+K569</f>
        <v>29.83703125</v>
      </c>
    </row>
    <row r="570" customFormat="false" ht="15" hidden="false" customHeight="false" outlineLevel="0" collapsed="false">
      <c r="J570" s="30" t="n">
        <v>0.18525</v>
      </c>
      <c r="K570" s="31" t="n">
        <f aca="false">MIN(MAX(IF($B16=1,$B6+$B7*(J570-0.5),$B6),0),1)*IF(AND($B17=1,J570&lt;$B8),1-$B9,1)*IF(AND($B18=1,J570&lt;$B11),1-$B10,1)</f>
        <v>0.0881765625</v>
      </c>
      <c r="L570" s="31" t="n">
        <f aca="false">L569+K570</f>
        <v>29.9252078125</v>
      </c>
    </row>
    <row r="571" customFormat="false" ht="15" hidden="false" customHeight="false" outlineLevel="0" collapsed="false">
      <c r="J571" s="30" t="n">
        <v>0.18575</v>
      </c>
      <c r="K571" s="31" t="n">
        <f aca="false">MIN(MAX(IF($B16=1,$B6+$B7*(J571-0.5),$B6),0),1)*IF(AND($B17=1,J571&lt;$B8),1-$B9,1)*IF(AND($B18=1,J571&lt;$B11),1-$B10,1)</f>
        <v>0.0882171875</v>
      </c>
      <c r="L571" s="31" t="n">
        <f aca="false">L570+K571</f>
        <v>30.013425</v>
      </c>
    </row>
    <row r="572" customFormat="false" ht="15" hidden="false" customHeight="false" outlineLevel="0" collapsed="false">
      <c r="J572" s="30" t="n">
        <v>0.18625</v>
      </c>
      <c r="K572" s="31" t="n">
        <f aca="false">MIN(MAX(IF($B16=1,$B6+$B7*(J572-0.5),$B6),0),1)*IF(AND($B17=1,J572&lt;$B8),1-$B9,1)*IF(AND($B18=1,J572&lt;$B11),1-$B10,1)</f>
        <v>0.0882578125</v>
      </c>
      <c r="L572" s="31" t="n">
        <f aca="false">L571+K572</f>
        <v>30.1016828125</v>
      </c>
    </row>
    <row r="573" customFormat="false" ht="15" hidden="false" customHeight="false" outlineLevel="0" collapsed="false">
      <c r="J573" s="30" t="n">
        <v>0.18675</v>
      </c>
      <c r="K573" s="31" t="n">
        <f aca="false">MIN(MAX(IF($B16=1,$B6+$B7*(J573-0.5),$B6),0),1)*IF(AND($B17=1,J573&lt;$B8),1-$B9,1)*IF(AND($B18=1,J573&lt;$B11),1-$B10,1)</f>
        <v>0.0882984375</v>
      </c>
      <c r="L573" s="31" t="n">
        <f aca="false">L572+K573</f>
        <v>30.18998125</v>
      </c>
    </row>
    <row r="574" customFormat="false" ht="15" hidden="false" customHeight="false" outlineLevel="0" collapsed="false">
      <c r="J574" s="30" t="n">
        <v>0.18725</v>
      </c>
      <c r="K574" s="31" t="n">
        <f aca="false">MIN(MAX(IF($B16=1,$B6+$B7*(J574-0.5),$B6),0),1)*IF(AND($B17=1,J574&lt;$B8),1-$B9,1)*IF(AND($B18=1,J574&lt;$B11),1-$B10,1)</f>
        <v>0.0883390625</v>
      </c>
      <c r="L574" s="31" t="n">
        <f aca="false">L573+K574</f>
        <v>30.2783203125</v>
      </c>
    </row>
    <row r="575" customFormat="false" ht="15" hidden="false" customHeight="false" outlineLevel="0" collapsed="false">
      <c r="J575" s="30" t="n">
        <v>0.18775</v>
      </c>
      <c r="K575" s="31" t="n">
        <f aca="false">MIN(MAX(IF($B16=1,$B6+$B7*(J575-0.5),$B6),0),1)*IF(AND($B17=1,J575&lt;$B8),1-$B9,1)*IF(AND($B18=1,J575&lt;$B11),1-$B10,1)</f>
        <v>0.0883796875</v>
      </c>
      <c r="L575" s="31" t="n">
        <f aca="false">L574+K575</f>
        <v>30.3667</v>
      </c>
    </row>
    <row r="576" customFormat="false" ht="15" hidden="false" customHeight="false" outlineLevel="0" collapsed="false">
      <c r="J576" s="30" t="n">
        <v>0.18825</v>
      </c>
      <c r="K576" s="31" t="n">
        <f aca="false">MIN(MAX(IF($B16=1,$B6+$B7*(J576-0.5),$B6),0),1)*IF(AND($B17=1,J576&lt;$B8),1-$B9,1)*IF(AND($B18=1,J576&lt;$B11),1-$B10,1)</f>
        <v>0.0884203125</v>
      </c>
      <c r="L576" s="31" t="n">
        <f aca="false">L575+K576</f>
        <v>30.4551203125</v>
      </c>
    </row>
    <row r="577" customFormat="false" ht="15" hidden="false" customHeight="false" outlineLevel="0" collapsed="false">
      <c r="J577" s="30" t="n">
        <v>0.18875</v>
      </c>
      <c r="K577" s="31" t="n">
        <f aca="false">MIN(MAX(IF($B16=1,$B6+$B7*(J577-0.5),$B6),0),1)*IF(AND($B17=1,J577&lt;$B8),1-$B9,1)*IF(AND($B18=1,J577&lt;$B11),1-$B10,1)</f>
        <v>0.0884609375</v>
      </c>
      <c r="L577" s="31" t="n">
        <f aca="false">L576+K577</f>
        <v>30.54358125</v>
      </c>
    </row>
    <row r="578" customFormat="false" ht="15" hidden="false" customHeight="false" outlineLevel="0" collapsed="false">
      <c r="J578" s="30" t="n">
        <v>0.18925</v>
      </c>
      <c r="K578" s="31" t="n">
        <f aca="false">MIN(MAX(IF($B16=1,$B6+$B7*(J578-0.5),$B6),0),1)*IF(AND($B17=1,J578&lt;$B8),1-$B9,1)*IF(AND($B18=1,J578&lt;$B11),1-$B10,1)</f>
        <v>0.0885015625</v>
      </c>
      <c r="L578" s="31" t="n">
        <f aca="false">L577+K578</f>
        <v>30.6320828125</v>
      </c>
    </row>
    <row r="579" customFormat="false" ht="15" hidden="false" customHeight="false" outlineLevel="0" collapsed="false">
      <c r="J579" s="30" t="n">
        <v>0.18975</v>
      </c>
      <c r="K579" s="31" t="n">
        <f aca="false">MIN(MAX(IF($B16=1,$B6+$B7*(J579-0.5),$B6),0),1)*IF(AND($B17=1,J579&lt;$B8),1-$B9,1)*IF(AND($B18=1,J579&lt;$B11),1-$B10,1)</f>
        <v>0.0885421875</v>
      </c>
      <c r="L579" s="31" t="n">
        <f aca="false">L578+K579</f>
        <v>30.720625</v>
      </c>
    </row>
    <row r="580" customFormat="false" ht="15" hidden="false" customHeight="false" outlineLevel="0" collapsed="false">
      <c r="J580" s="30" t="n">
        <v>0.19025</v>
      </c>
      <c r="K580" s="31" t="n">
        <f aca="false">MIN(MAX(IF($B16=1,$B6+$B7*(J580-0.5),$B6),0),1)*IF(AND($B17=1,J580&lt;$B8),1-$B9,1)*IF(AND($B18=1,J580&lt;$B11),1-$B10,1)</f>
        <v>0.0885828125</v>
      </c>
      <c r="L580" s="31" t="n">
        <f aca="false">L579+K580</f>
        <v>30.8092078125</v>
      </c>
    </row>
    <row r="581" customFormat="false" ht="15" hidden="false" customHeight="false" outlineLevel="0" collapsed="false">
      <c r="J581" s="30" t="n">
        <v>0.19075</v>
      </c>
      <c r="K581" s="31" t="n">
        <f aca="false">MIN(MAX(IF($B16=1,$B6+$B7*(J581-0.5),$B6),0),1)*IF(AND($B17=1,J581&lt;$B8),1-$B9,1)*IF(AND($B18=1,J581&lt;$B11),1-$B10,1)</f>
        <v>0.0886234375</v>
      </c>
      <c r="L581" s="31" t="n">
        <f aca="false">L580+K581</f>
        <v>30.89783125</v>
      </c>
    </row>
    <row r="582" customFormat="false" ht="15" hidden="false" customHeight="false" outlineLevel="0" collapsed="false">
      <c r="J582" s="30" t="n">
        <v>0.19125</v>
      </c>
      <c r="K582" s="31" t="n">
        <f aca="false">MIN(MAX(IF($B16=1,$B6+$B7*(J582-0.5),$B6),0),1)*IF(AND($B17=1,J582&lt;$B8),1-$B9,1)*IF(AND($B18=1,J582&lt;$B11),1-$B10,1)</f>
        <v>0.0886640625</v>
      </c>
      <c r="L582" s="31" t="n">
        <f aca="false">L581+K582</f>
        <v>30.9864953125</v>
      </c>
    </row>
    <row r="583" customFormat="false" ht="15" hidden="false" customHeight="false" outlineLevel="0" collapsed="false">
      <c r="J583" s="30" t="n">
        <v>0.19175</v>
      </c>
      <c r="K583" s="31" t="n">
        <f aca="false">MIN(MAX(IF($B16=1,$B6+$B7*(J583-0.5),$B6),0),1)*IF(AND($B17=1,J583&lt;$B8),1-$B9,1)*IF(AND($B18=1,J583&lt;$B11),1-$B10,1)</f>
        <v>0.0887046875</v>
      </c>
      <c r="L583" s="31" t="n">
        <f aca="false">L582+K583</f>
        <v>31.0752</v>
      </c>
    </row>
    <row r="584" customFormat="false" ht="15" hidden="false" customHeight="false" outlineLevel="0" collapsed="false">
      <c r="J584" s="30" t="n">
        <v>0.19225</v>
      </c>
      <c r="K584" s="31" t="n">
        <f aca="false">MIN(MAX(IF($B16=1,$B6+$B7*(J584-0.5),$B6),0),1)*IF(AND($B17=1,J584&lt;$B8),1-$B9,1)*IF(AND($B18=1,J584&lt;$B11),1-$B10,1)</f>
        <v>0.0887453125</v>
      </c>
      <c r="L584" s="31" t="n">
        <f aca="false">L583+K584</f>
        <v>31.1639453125</v>
      </c>
    </row>
    <row r="585" customFormat="false" ht="15" hidden="false" customHeight="false" outlineLevel="0" collapsed="false">
      <c r="J585" s="30" t="n">
        <v>0.19275</v>
      </c>
      <c r="K585" s="31" t="n">
        <f aca="false">MIN(MAX(IF($B16=1,$B6+$B7*(J585-0.5),$B6),0),1)*IF(AND($B17=1,J585&lt;$B8),1-$B9,1)*IF(AND($B18=1,J585&lt;$B11),1-$B10,1)</f>
        <v>0.0887859375</v>
      </c>
      <c r="L585" s="31" t="n">
        <f aca="false">L584+K585</f>
        <v>31.25273125</v>
      </c>
    </row>
    <row r="586" customFormat="false" ht="15" hidden="false" customHeight="false" outlineLevel="0" collapsed="false">
      <c r="J586" s="30" t="n">
        <v>0.19325</v>
      </c>
      <c r="K586" s="31" t="n">
        <f aca="false">MIN(MAX(IF($B16=1,$B6+$B7*(J586-0.5),$B6),0),1)*IF(AND($B17=1,J586&lt;$B8),1-$B9,1)*IF(AND($B18=1,J586&lt;$B11),1-$B10,1)</f>
        <v>0.0888265625</v>
      </c>
      <c r="L586" s="31" t="n">
        <f aca="false">L585+K586</f>
        <v>31.3415578125</v>
      </c>
    </row>
    <row r="587" customFormat="false" ht="15" hidden="false" customHeight="false" outlineLevel="0" collapsed="false">
      <c r="J587" s="30" t="n">
        <v>0.19375</v>
      </c>
      <c r="K587" s="31" t="n">
        <f aca="false">MIN(MAX(IF($B16=1,$B6+$B7*(J587-0.5),$B6),0),1)*IF(AND($B17=1,J587&lt;$B8),1-$B9,1)*IF(AND($B18=1,J587&lt;$B11),1-$B10,1)</f>
        <v>0.0888671875</v>
      </c>
      <c r="L587" s="31" t="n">
        <f aca="false">L586+K587</f>
        <v>31.430425</v>
      </c>
    </row>
    <row r="588" customFormat="false" ht="15" hidden="false" customHeight="false" outlineLevel="0" collapsed="false">
      <c r="J588" s="30" t="n">
        <v>0.19425</v>
      </c>
      <c r="K588" s="31" t="n">
        <f aca="false">MIN(MAX(IF($B16=1,$B6+$B7*(J588-0.5),$B6),0),1)*IF(AND($B17=1,J588&lt;$B8),1-$B9,1)*IF(AND($B18=1,J588&lt;$B11),1-$B10,1)</f>
        <v>0.0889078125</v>
      </c>
      <c r="L588" s="31" t="n">
        <f aca="false">L587+K588</f>
        <v>31.5193328125</v>
      </c>
    </row>
    <row r="589" customFormat="false" ht="15" hidden="false" customHeight="false" outlineLevel="0" collapsed="false">
      <c r="J589" s="30" t="n">
        <v>0.19475</v>
      </c>
      <c r="K589" s="31" t="n">
        <f aca="false">MIN(MAX(IF($B16=1,$B6+$B7*(J589-0.5),$B6),0),1)*IF(AND($B17=1,J589&lt;$B8),1-$B9,1)*IF(AND($B18=1,J589&lt;$B11),1-$B10,1)</f>
        <v>0.0889484375</v>
      </c>
      <c r="L589" s="31" t="n">
        <f aca="false">L588+K589</f>
        <v>31.60828125</v>
      </c>
    </row>
    <row r="590" customFormat="false" ht="15" hidden="false" customHeight="false" outlineLevel="0" collapsed="false">
      <c r="J590" s="30" t="n">
        <v>0.19525</v>
      </c>
      <c r="K590" s="31" t="n">
        <f aca="false">MIN(MAX(IF($B16=1,$B6+$B7*(J590-0.5),$B6),0),1)*IF(AND($B17=1,J590&lt;$B8),1-$B9,1)*IF(AND($B18=1,J590&lt;$B11),1-$B10,1)</f>
        <v>0.0889890625</v>
      </c>
      <c r="L590" s="31" t="n">
        <f aca="false">L589+K590</f>
        <v>31.6972703125</v>
      </c>
    </row>
    <row r="591" customFormat="false" ht="15" hidden="false" customHeight="false" outlineLevel="0" collapsed="false">
      <c r="J591" s="30" t="n">
        <v>0.19575</v>
      </c>
      <c r="K591" s="31" t="n">
        <f aca="false">MIN(MAX(IF($B16=1,$B6+$B7*(J591-0.5),$B6),0),1)*IF(AND($B17=1,J591&lt;$B8),1-$B9,1)*IF(AND($B18=1,J591&lt;$B11),1-$B10,1)</f>
        <v>0.0890296875</v>
      </c>
      <c r="L591" s="31" t="n">
        <f aca="false">L590+K591</f>
        <v>31.7863</v>
      </c>
    </row>
    <row r="592" customFormat="false" ht="15" hidden="false" customHeight="false" outlineLevel="0" collapsed="false">
      <c r="J592" s="30" t="n">
        <v>0.19625</v>
      </c>
      <c r="K592" s="31" t="n">
        <f aca="false">MIN(MAX(IF($B16=1,$B6+$B7*(J592-0.5),$B6),0),1)*IF(AND($B17=1,J592&lt;$B8),1-$B9,1)*IF(AND($B18=1,J592&lt;$B11),1-$B10,1)</f>
        <v>0.0890703125</v>
      </c>
      <c r="L592" s="31" t="n">
        <f aca="false">L591+K592</f>
        <v>31.8753703125</v>
      </c>
    </row>
    <row r="593" customFormat="false" ht="15" hidden="false" customHeight="false" outlineLevel="0" collapsed="false">
      <c r="J593" s="30" t="n">
        <v>0.19675</v>
      </c>
      <c r="K593" s="31" t="n">
        <f aca="false">MIN(MAX(IF($B16=1,$B6+$B7*(J593-0.5),$B6),0),1)*IF(AND($B17=1,J593&lt;$B8),1-$B9,1)*IF(AND($B18=1,J593&lt;$B11),1-$B10,1)</f>
        <v>0.0891109375</v>
      </c>
      <c r="L593" s="31" t="n">
        <f aca="false">L592+K593</f>
        <v>31.96448125</v>
      </c>
    </row>
    <row r="594" customFormat="false" ht="15" hidden="false" customHeight="false" outlineLevel="0" collapsed="false">
      <c r="J594" s="30" t="n">
        <v>0.19725</v>
      </c>
      <c r="K594" s="31" t="n">
        <f aca="false">MIN(MAX(IF($B16=1,$B6+$B7*(J594-0.5),$B6),0),1)*IF(AND($B17=1,J594&lt;$B8),1-$B9,1)*IF(AND($B18=1,J594&lt;$B11),1-$B10,1)</f>
        <v>0.0891515625</v>
      </c>
      <c r="L594" s="31" t="n">
        <f aca="false">L593+K594</f>
        <v>32.0536328125</v>
      </c>
    </row>
    <row r="595" customFormat="false" ht="15" hidden="false" customHeight="false" outlineLevel="0" collapsed="false">
      <c r="J595" s="30" t="n">
        <v>0.19775</v>
      </c>
      <c r="K595" s="31" t="n">
        <f aca="false">MIN(MAX(IF($B16=1,$B6+$B7*(J595-0.5),$B6),0),1)*IF(AND($B17=1,J595&lt;$B8),1-$B9,1)*IF(AND($B18=1,J595&lt;$B11),1-$B10,1)</f>
        <v>0.0891921875</v>
      </c>
      <c r="L595" s="31" t="n">
        <f aca="false">L594+K595</f>
        <v>32.142825</v>
      </c>
    </row>
    <row r="596" customFormat="false" ht="15" hidden="false" customHeight="false" outlineLevel="0" collapsed="false">
      <c r="J596" s="30" t="n">
        <v>0.19825</v>
      </c>
      <c r="K596" s="31" t="n">
        <f aca="false">MIN(MAX(IF($B16=1,$B6+$B7*(J596-0.5),$B6),0),1)*IF(AND($B17=1,J596&lt;$B8),1-$B9,1)*IF(AND($B18=1,J596&lt;$B11),1-$B10,1)</f>
        <v>0.0892328125</v>
      </c>
      <c r="L596" s="31" t="n">
        <f aca="false">L595+K596</f>
        <v>32.2320578125</v>
      </c>
    </row>
    <row r="597" customFormat="false" ht="15" hidden="false" customHeight="false" outlineLevel="0" collapsed="false">
      <c r="J597" s="30" t="n">
        <v>0.19875</v>
      </c>
      <c r="K597" s="31" t="n">
        <f aca="false">MIN(MAX(IF($B16=1,$B6+$B7*(J597-0.5),$B6),0),1)*IF(AND($B17=1,J597&lt;$B8),1-$B9,1)*IF(AND($B18=1,J597&lt;$B11),1-$B10,1)</f>
        <v>0.0892734375</v>
      </c>
      <c r="L597" s="31" t="n">
        <f aca="false">L596+K597</f>
        <v>32.32133125</v>
      </c>
    </row>
    <row r="598" customFormat="false" ht="15" hidden="false" customHeight="false" outlineLevel="0" collapsed="false">
      <c r="J598" s="30" t="n">
        <v>0.19925</v>
      </c>
      <c r="K598" s="31" t="n">
        <f aca="false">MIN(MAX(IF($B16=1,$B6+$B7*(J598-0.5),$B6),0),1)*IF(AND($B17=1,J598&lt;$B8),1-$B9,1)*IF(AND($B18=1,J598&lt;$B11),1-$B10,1)</f>
        <v>0.0893140625</v>
      </c>
      <c r="L598" s="31" t="n">
        <f aca="false">L597+K598</f>
        <v>32.4106453125</v>
      </c>
    </row>
    <row r="599" customFormat="false" ht="15" hidden="false" customHeight="false" outlineLevel="0" collapsed="false">
      <c r="J599" s="30" t="n">
        <v>0.19975</v>
      </c>
      <c r="K599" s="31" t="n">
        <f aca="false">MIN(MAX(IF($B16=1,$B6+$B7*(J599-0.5),$B6),0),1)*IF(AND($B17=1,J599&lt;$B8),1-$B9,1)*IF(AND($B18=1,J599&lt;$B11),1-$B10,1)</f>
        <v>0.0893546875</v>
      </c>
      <c r="L599" s="31" t="n">
        <f aca="false">L598+K599</f>
        <v>32.5</v>
      </c>
    </row>
    <row r="600" customFormat="false" ht="15" hidden="false" customHeight="false" outlineLevel="0" collapsed="false">
      <c r="J600" s="30" t="n">
        <v>0.20025</v>
      </c>
      <c r="K600" s="31" t="n">
        <f aca="false">MIN(MAX(IF($B16=1,$B6+$B7*(J600-0.5),$B6),0),1)*IF(AND($B17=1,J600&lt;$B8),1-$B9,1)*IF(AND($B18=1,J600&lt;$B11),1-$B10,1)</f>
        <v>0.35758125</v>
      </c>
      <c r="L600" s="31" t="n">
        <f aca="false">L599+K600</f>
        <v>32.85758125</v>
      </c>
    </row>
    <row r="601" customFormat="false" ht="15" hidden="false" customHeight="false" outlineLevel="0" collapsed="false">
      <c r="J601" s="30" t="n">
        <v>0.20075</v>
      </c>
      <c r="K601" s="31" t="n">
        <f aca="false">MIN(MAX(IF($B16=1,$B6+$B7*(J601-0.5),$B6),0),1)*IF(AND($B17=1,J601&lt;$B8),1-$B9,1)*IF(AND($B18=1,J601&lt;$B11),1-$B10,1)</f>
        <v>0.35774375</v>
      </c>
      <c r="L601" s="31" t="n">
        <f aca="false">L600+K601</f>
        <v>33.215325</v>
      </c>
    </row>
    <row r="602" customFormat="false" ht="15" hidden="false" customHeight="false" outlineLevel="0" collapsed="false">
      <c r="J602" s="30" t="n">
        <v>0.20125</v>
      </c>
      <c r="K602" s="31" t="n">
        <f aca="false">MIN(MAX(IF($B16=1,$B6+$B7*(J602-0.5),$B6),0),1)*IF(AND($B17=1,J602&lt;$B8),1-$B9,1)*IF(AND($B18=1,J602&lt;$B11),1-$B10,1)</f>
        <v>0.35790625</v>
      </c>
      <c r="L602" s="31" t="n">
        <f aca="false">L601+K602</f>
        <v>33.57323125</v>
      </c>
    </row>
    <row r="603" customFormat="false" ht="15" hidden="false" customHeight="false" outlineLevel="0" collapsed="false">
      <c r="J603" s="30" t="n">
        <v>0.20175</v>
      </c>
      <c r="K603" s="31" t="n">
        <f aca="false">MIN(MAX(IF($B16=1,$B6+$B7*(J603-0.5),$B6),0),1)*IF(AND($B17=1,J603&lt;$B8),1-$B9,1)*IF(AND($B18=1,J603&lt;$B11),1-$B10,1)</f>
        <v>0.35806875</v>
      </c>
      <c r="L603" s="31" t="n">
        <f aca="false">L602+K603</f>
        <v>33.9313</v>
      </c>
    </row>
    <row r="604" customFormat="false" ht="15" hidden="false" customHeight="false" outlineLevel="0" collapsed="false">
      <c r="J604" s="30" t="n">
        <v>0.20225</v>
      </c>
      <c r="K604" s="31" t="n">
        <f aca="false">MIN(MAX(IF($B16=1,$B6+$B7*(J604-0.5),$B6),0),1)*IF(AND($B17=1,J604&lt;$B8),1-$B9,1)*IF(AND($B18=1,J604&lt;$B11),1-$B10,1)</f>
        <v>0.35823125</v>
      </c>
      <c r="L604" s="31" t="n">
        <f aca="false">L603+K604</f>
        <v>34.28953125</v>
      </c>
    </row>
    <row r="605" customFormat="false" ht="15" hidden="false" customHeight="false" outlineLevel="0" collapsed="false">
      <c r="J605" s="30" t="n">
        <v>0.20275</v>
      </c>
      <c r="K605" s="31" t="n">
        <f aca="false">MIN(MAX(IF($B16=1,$B6+$B7*(J605-0.5),$B6),0),1)*IF(AND($B17=1,J605&lt;$B8),1-$B9,1)*IF(AND($B18=1,J605&lt;$B11),1-$B10,1)</f>
        <v>0.35839375</v>
      </c>
      <c r="L605" s="31" t="n">
        <f aca="false">L604+K605</f>
        <v>34.647925</v>
      </c>
    </row>
    <row r="606" customFormat="false" ht="15" hidden="false" customHeight="false" outlineLevel="0" collapsed="false">
      <c r="J606" s="30" t="n">
        <v>0.20325</v>
      </c>
      <c r="K606" s="31" t="n">
        <f aca="false">MIN(MAX(IF($B16=1,$B6+$B7*(J606-0.5),$B6),0),1)*IF(AND($B17=1,J606&lt;$B8),1-$B9,1)*IF(AND($B18=1,J606&lt;$B11),1-$B10,1)</f>
        <v>0.35855625</v>
      </c>
      <c r="L606" s="31" t="n">
        <f aca="false">L605+K606</f>
        <v>35.00648125</v>
      </c>
    </row>
    <row r="607" customFormat="false" ht="15" hidden="false" customHeight="false" outlineLevel="0" collapsed="false">
      <c r="J607" s="30" t="n">
        <v>0.20375</v>
      </c>
      <c r="K607" s="31" t="n">
        <f aca="false">MIN(MAX(IF($B16=1,$B6+$B7*(J607-0.5),$B6),0),1)*IF(AND($B17=1,J607&lt;$B8),1-$B9,1)*IF(AND($B18=1,J607&lt;$B11),1-$B10,1)</f>
        <v>0.35871875</v>
      </c>
      <c r="L607" s="31" t="n">
        <f aca="false">L606+K607</f>
        <v>35.3652</v>
      </c>
    </row>
    <row r="608" customFormat="false" ht="15" hidden="false" customHeight="false" outlineLevel="0" collapsed="false">
      <c r="J608" s="30" t="n">
        <v>0.20425</v>
      </c>
      <c r="K608" s="31" t="n">
        <f aca="false">MIN(MAX(IF($B16=1,$B6+$B7*(J608-0.5),$B6),0),1)*IF(AND($B17=1,J608&lt;$B8),1-$B9,1)*IF(AND($B18=1,J608&lt;$B11),1-$B10,1)</f>
        <v>0.35888125</v>
      </c>
      <c r="L608" s="31" t="n">
        <f aca="false">L607+K608</f>
        <v>35.72408125</v>
      </c>
    </row>
    <row r="609" customFormat="false" ht="15" hidden="false" customHeight="false" outlineLevel="0" collapsed="false">
      <c r="J609" s="30" t="n">
        <v>0.20475</v>
      </c>
      <c r="K609" s="31" t="n">
        <f aca="false">MIN(MAX(IF($B16=1,$B6+$B7*(J609-0.5),$B6),0),1)*IF(AND($B17=1,J609&lt;$B8),1-$B9,1)*IF(AND($B18=1,J609&lt;$B11),1-$B10,1)</f>
        <v>0.35904375</v>
      </c>
      <c r="L609" s="31" t="n">
        <f aca="false">L608+K609</f>
        <v>36.083125</v>
      </c>
    </row>
    <row r="610" customFormat="false" ht="15" hidden="false" customHeight="false" outlineLevel="0" collapsed="false">
      <c r="J610" s="30" t="n">
        <v>0.20525</v>
      </c>
      <c r="K610" s="31" t="n">
        <f aca="false">MIN(MAX(IF($B16=1,$B6+$B7*(J610-0.5),$B6),0),1)*IF(AND($B17=1,J610&lt;$B8),1-$B9,1)*IF(AND($B18=1,J610&lt;$B11),1-$B10,1)</f>
        <v>0.35920625</v>
      </c>
      <c r="L610" s="31" t="n">
        <f aca="false">L609+K610</f>
        <v>36.44233125</v>
      </c>
    </row>
    <row r="611" customFormat="false" ht="15" hidden="false" customHeight="false" outlineLevel="0" collapsed="false">
      <c r="J611" s="30" t="n">
        <v>0.20575</v>
      </c>
      <c r="K611" s="31" t="n">
        <f aca="false">MIN(MAX(IF($B16=1,$B6+$B7*(J611-0.5),$B6),0),1)*IF(AND($B17=1,J611&lt;$B8),1-$B9,1)*IF(AND($B18=1,J611&lt;$B11),1-$B10,1)</f>
        <v>0.35936875</v>
      </c>
      <c r="L611" s="31" t="n">
        <f aca="false">L610+K611</f>
        <v>36.8017</v>
      </c>
    </row>
    <row r="612" customFormat="false" ht="15" hidden="false" customHeight="false" outlineLevel="0" collapsed="false">
      <c r="J612" s="30" t="n">
        <v>0.20625</v>
      </c>
      <c r="K612" s="31" t="n">
        <f aca="false">MIN(MAX(IF($B16=1,$B6+$B7*(J612-0.5),$B6),0),1)*IF(AND($B17=1,J612&lt;$B8),1-$B9,1)*IF(AND($B18=1,J612&lt;$B11),1-$B10,1)</f>
        <v>0.35953125</v>
      </c>
      <c r="L612" s="31" t="n">
        <f aca="false">L611+K612</f>
        <v>37.16123125</v>
      </c>
    </row>
    <row r="613" customFormat="false" ht="15" hidden="false" customHeight="false" outlineLevel="0" collapsed="false">
      <c r="J613" s="30" t="n">
        <v>0.20675</v>
      </c>
      <c r="K613" s="31" t="n">
        <f aca="false">MIN(MAX(IF($B16=1,$B6+$B7*(J613-0.5),$B6),0),1)*IF(AND($B17=1,J613&lt;$B8),1-$B9,1)*IF(AND($B18=1,J613&lt;$B11),1-$B10,1)</f>
        <v>0.35969375</v>
      </c>
      <c r="L613" s="31" t="n">
        <f aca="false">L612+K613</f>
        <v>37.520925</v>
      </c>
    </row>
    <row r="614" customFormat="false" ht="15" hidden="false" customHeight="false" outlineLevel="0" collapsed="false">
      <c r="J614" s="30" t="n">
        <v>0.20725</v>
      </c>
      <c r="K614" s="31" t="n">
        <f aca="false">MIN(MAX(IF($B16=1,$B6+$B7*(J614-0.5),$B6),0),1)*IF(AND($B17=1,J614&lt;$B8),1-$B9,1)*IF(AND($B18=1,J614&lt;$B11),1-$B10,1)</f>
        <v>0.35985625</v>
      </c>
      <c r="L614" s="31" t="n">
        <f aca="false">L613+K614</f>
        <v>37.88078125</v>
      </c>
    </row>
    <row r="615" customFormat="false" ht="15" hidden="false" customHeight="false" outlineLevel="0" collapsed="false">
      <c r="J615" s="30" t="n">
        <v>0.20775</v>
      </c>
      <c r="K615" s="31" t="n">
        <f aca="false">MIN(MAX(IF($B16=1,$B6+$B7*(J615-0.5),$B6),0),1)*IF(AND($B17=1,J615&lt;$B8),1-$B9,1)*IF(AND($B18=1,J615&lt;$B11),1-$B10,1)</f>
        <v>0.36001875</v>
      </c>
      <c r="L615" s="31" t="n">
        <f aca="false">L614+K615</f>
        <v>38.2408</v>
      </c>
    </row>
    <row r="616" customFormat="false" ht="15" hidden="false" customHeight="false" outlineLevel="0" collapsed="false">
      <c r="J616" s="30" t="n">
        <v>0.20825</v>
      </c>
      <c r="K616" s="31" t="n">
        <f aca="false">MIN(MAX(IF($B16=1,$B6+$B7*(J616-0.5),$B6),0),1)*IF(AND($B17=1,J616&lt;$B8),1-$B9,1)*IF(AND($B18=1,J616&lt;$B11),1-$B10,1)</f>
        <v>0.36018125</v>
      </c>
      <c r="L616" s="31" t="n">
        <f aca="false">L615+K616</f>
        <v>38.60098125</v>
      </c>
    </row>
    <row r="617" customFormat="false" ht="15" hidden="false" customHeight="false" outlineLevel="0" collapsed="false">
      <c r="J617" s="30" t="n">
        <v>0.20875</v>
      </c>
      <c r="K617" s="31" t="n">
        <f aca="false">MIN(MAX(IF($B16=1,$B6+$B7*(J617-0.5),$B6),0),1)*IF(AND($B17=1,J617&lt;$B8),1-$B9,1)*IF(AND($B18=1,J617&lt;$B11),1-$B10,1)</f>
        <v>0.36034375</v>
      </c>
      <c r="L617" s="31" t="n">
        <f aca="false">L616+K617</f>
        <v>38.961325</v>
      </c>
    </row>
    <row r="618" customFormat="false" ht="15" hidden="false" customHeight="false" outlineLevel="0" collapsed="false">
      <c r="J618" s="30" t="n">
        <v>0.20925</v>
      </c>
      <c r="K618" s="31" t="n">
        <f aca="false">MIN(MAX(IF($B16=1,$B6+$B7*(J618-0.5),$B6),0),1)*IF(AND($B17=1,J618&lt;$B8),1-$B9,1)*IF(AND($B18=1,J618&lt;$B11),1-$B10,1)</f>
        <v>0.36050625</v>
      </c>
      <c r="L618" s="31" t="n">
        <f aca="false">L617+K618</f>
        <v>39.32183125</v>
      </c>
    </row>
    <row r="619" customFormat="false" ht="15" hidden="false" customHeight="false" outlineLevel="0" collapsed="false">
      <c r="J619" s="30" t="n">
        <v>0.20975</v>
      </c>
      <c r="K619" s="31" t="n">
        <f aca="false">MIN(MAX(IF($B16=1,$B6+$B7*(J619-0.5),$B6),0),1)*IF(AND($B17=1,J619&lt;$B8),1-$B9,1)*IF(AND($B18=1,J619&lt;$B11),1-$B10,1)</f>
        <v>0.36066875</v>
      </c>
      <c r="L619" s="31" t="n">
        <f aca="false">L618+K619</f>
        <v>39.6825</v>
      </c>
    </row>
    <row r="620" customFormat="false" ht="15" hidden="false" customHeight="false" outlineLevel="0" collapsed="false">
      <c r="J620" s="30" t="n">
        <v>0.21025</v>
      </c>
      <c r="K620" s="31" t="n">
        <f aca="false">MIN(MAX(IF($B16=1,$B6+$B7*(J620-0.5),$B6),0),1)*IF(AND($B17=1,J620&lt;$B8),1-$B9,1)*IF(AND($B18=1,J620&lt;$B11),1-$B10,1)</f>
        <v>0.36083125</v>
      </c>
      <c r="L620" s="31" t="n">
        <f aca="false">L619+K620</f>
        <v>40.04333125</v>
      </c>
    </row>
    <row r="621" customFormat="false" ht="15" hidden="false" customHeight="false" outlineLevel="0" collapsed="false">
      <c r="J621" s="30" t="n">
        <v>0.21075</v>
      </c>
      <c r="K621" s="31" t="n">
        <f aca="false">MIN(MAX(IF($B16=1,$B6+$B7*(J621-0.5),$B6),0),1)*IF(AND($B17=1,J621&lt;$B8),1-$B9,1)*IF(AND($B18=1,J621&lt;$B11),1-$B10,1)</f>
        <v>0.36099375</v>
      </c>
      <c r="L621" s="31" t="n">
        <f aca="false">L620+K621</f>
        <v>40.404325</v>
      </c>
    </row>
    <row r="622" customFormat="false" ht="15" hidden="false" customHeight="false" outlineLevel="0" collapsed="false">
      <c r="J622" s="30" t="n">
        <v>0.21125</v>
      </c>
      <c r="K622" s="31" t="n">
        <f aca="false">MIN(MAX(IF($B16=1,$B6+$B7*(J622-0.5),$B6),0),1)*IF(AND($B17=1,J622&lt;$B8),1-$B9,1)*IF(AND($B18=1,J622&lt;$B11),1-$B10,1)</f>
        <v>0.36115625</v>
      </c>
      <c r="L622" s="31" t="n">
        <f aca="false">L621+K622</f>
        <v>40.76548125</v>
      </c>
    </row>
    <row r="623" customFormat="false" ht="15" hidden="false" customHeight="false" outlineLevel="0" collapsed="false">
      <c r="J623" s="30" t="n">
        <v>0.21175</v>
      </c>
      <c r="K623" s="31" t="n">
        <f aca="false">MIN(MAX(IF($B16=1,$B6+$B7*(J623-0.5),$B6),0),1)*IF(AND($B17=1,J623&lt;$B8),1-$B9,1)*IF(AND($B18=1,J623&lt;$B11),1-$B10,1)</f>
        <v>0.36131875</v>
      </c>
      <c r="L623" s="31" t="n">
        <f aca="false">L622+K623</f>
        <v>41.1268</v>
      </c>
    </row>
    <row r="624" customFormat="false" ht="15" hidden="false" customHeight="false" outlineLevel="0" collapsed="false">
      <c r="J624" s="30" t="n">
        <v>0.21225</v>
      </c>
      <c r="K624" s="31" t="n">
        <f aca="false">MIN(MAX(IF($B16=1,$B6+$B7*(J624-0.5),$B6),0),1)*IF(AND($B17=1,J624&lt;$B8),1-$B9,1)*IF(AND($B18=1,J624&lt;$B11),1-$B10,1)</f>
        <v>0.36148125</v>
      </c>
      <c r="L624" s="31" t="n">
        <f aca="false">L623+K624</f>
        <v>41.48828125</v>
      </c>
    </row>
    <row r="625" customFormat="false" ht="15" hidden="false" customHeight="false" outlineLevel="0" collapsed="false">
      <c r="J625" s="30" t="n">
        <v>0.21275</v>
      </c>
      <c r="K625" s="31" t="n">
        <f aca="false">MIN(MAX(IF($B16=1,$B6+$B7*(J625-0.5),$B6),0),1)*IF(AND($B17=1,J625&lt;$B8),1-$B9,1)*IF(AND($B18=1,J625&lt;$B11),1-$B10,1)</f>
        <v>0.36164375</v>
      </c>
      <c r="L625" s="31" t="n">
        <f aca="false">L624+K625</f>
        <v>41.849925</v>
      </c>
    </row>
    <row r="626" customFormat="false" ht="15" hidden="false" customHeight="false" outlineLevel="0" collapsed="false">
      <c r="J626" s="30" t="n">
        <v>0.21325</v>
      </c>
      <c r="K626" s="31" t="n">
        <f aca="false">MIN(MAX(IF($B16=1,$B6+$B7*(J626-0.5),$B6),0),1)*IF(AND($B17=1,J626&lt;$B8),1-$B9,1)*IF(AND($B18=1,J626&lt;$B11),1-$B10,1)</f>
        <v>0.36180625</v>
      </c>
      <c r="L626" s="31" t="n">
        <f aca="false">L625+K626</f>
        <v>42.21173125</v>
      </c>
    </row>
    <row r="627" customFormat="false" ht="15" hidden="false" customHeight="false" outlineLevel="0" collapsed="false">
      <c r="J627" s="30" t="n">
        <v>0.21375</v>
      </c>
      <c r="K627" s="31" t="n">
        <f aca="false">MIN(MAX(IF($B16=1,$B6+$B7*(J627-0.5),$B6),0),1)*IF(AND($B17=1,J627&lt;$B8),1-$B9,1)*IF(AND($B18=1,J627&lt;$B11),1-$B10,1)</f>
        <v>0.36196875</v>
      </c>
      <c r="L627" s="31" t="n">
        <f aca="false">L626+K627</f>
        <v>42.5737</v>
      </c>
    </row>
    <row r="628" customFormat="false" ht="15" hidden="false" customHeight="false" outlineLevel="0" collapsed="false">
      <c r="J628" s="30" t="n">
        <v>0.21425</v>
      </c>
      <c r="K628" s="31" t="n">
        <f aca="false">MIN(MAX(IF($B16=1,$B6+$B7*(J628-0.5),$B6),0),1)*IF(AND($B17=1,J628&lt;$B8),1-$B9,1)*IF(AND($B18=1,J628&lt;$B11),1-$B10,1)</f>
        <v>0.36213125</v>
      </c>
      <c r="L628" s="31" t="n">
        <f aca="false">L627+K628</f>
        <v>42.93583125</v>
      </c>
    </row>
    <row r="629" customFormat="false" ht="15" hidden="false" customHeight="false" outlineLevel="0" collapsed="false">
      <c r="J629" s="30" t="n">
        <v>0.21475</v>
      </c>
      <c r="K629" s="31" t="n">
        <f aca="false">MIN(MAX(IF($B16=1,$B6+$B7*(J629-0.5),$B6),0),1)*IF(AND($B17=1,J629&lt;$B8),1-$B9,1)*IF(AND($B18=1,J629&lt;$B11),1-$B10,1)</f>
        <v>0.36229375</v>
      </c>
      <c r="L629" s="31" t="n">
        <f aca="false">L628+K629</f>
        <v>43.298125</v>
      </c>
    </row>
    <row r="630" customFormat="false" ht="15" hidden="false" customHeight="false" outlineLevel="0" collapsed="false">
      <c r="J630" s="30" t="n">
        <v>0.21525</v>
      </c>
      <c r="K630" s="31" t="n">
        <f aca="false">MIN(MAX(IF($B16=1,$B6+$B7*(J630-0.5),$B6),0),1)*IF(AND($B17=1,J630&lt;$B8),1-$B9,1)*IF(AND($B18=1,J630&lt;$B11),1-$B10,1)</f>
        <v>0.36245625</v>
      </c>
      <c r="L630" s="31" t="n">
        <f aca="false">L629+K630</f>
        <v>43.66058125</v>
      </c>
    </row>
    <row r="631" customFormat="false" ht="15" hidden="false" customHeight="false" outlineLevel="0" collapsed="false">
      <c r="J631" s="30" t="n">
        <v>0.21575</v>
      </c>
      <c r="K631" s="31" t="n">
        <f aca="false">MIN(MAX(IF($B16=1,$B6+$B7*(J631-0.5),$B6),0),1)*IF(AND($B17=1,J631&lt;$B8),1-$B9,1)*IF(AND($B18=1,J631&lt;$B11),1-$B10,1)</f>
        <v>0.36261875</v>
      </c>
      <c r="L631" s="31" t="n">
        <f aca="false">L630+K631</f>
        <v>44.0232</v>
      </c>
    </row>
    <row r="632" customFormat="false" ht="15" hidden="false" customHeight="false" outlineLevel="0" collapsed="false">
      <c r="J632" s="30" t="n">
        <v>0.21625</v>
      </c>
      <c r="K632" s="31" t="n">
        <f aca="false">MIN(MAX(IF($B16=1,$B6+$B7*(J632-0.5),$B6),0),1)*IF(AND($B17=1,J632&lt;$B8),1-$B9,1)*IF(AND($B18=1,J632&lt;$B11),1-$B10,1)</f>
        <v>0.36278125</v>
      </c>
      <c r="L632" s="31" t="n">
        <f aca="false">L631+K632</f>
        <v>44.38598125</v>
      </c>
    </row>
    <row r="633" customFormat="false" ht="15" hidden="false" customHeight="false" outlineLevel="0" collapsed="false">
      <c r="J633" s="30" t="n">
        <v>0.21675</v>
      </c>
      <c r="K633" s="31" t="n">
        <f aca="false">MIN(MAX(IF($B16=1,$B6+$B7*(J633-0.5),$B6),0),1)*IF(AND($B17=1,J633&lt;$B8),1-$B9,1)*IF(AND($B18=1,J633&lt;$B11),1-$B10,1)</f>
        <v>0.36294375</v>
      </c>
      <c r="L633" s="31" t="n">
        <f aca="false">L632+K633</f>
        <v>44.748925</v>
      </c>
    </row>
    <row r="634" customFormat="false" ht="15" hidden="false" customHeight="false" outlineLevel="0" collapsed="false">
      <c r="J634" s="30" t="n">
        <v>0.21725</v>
      </c>
      <c r="K634" s="31" t="n">
        <f aca="false">MIN(MAX(IF($B16=1,$B6+$B7*(J634-0.5),$B6),0),1)*IF(AND($B17=1,J634&lt;$B8),1-$B9,1)*IF(AND($B18=1,J634&lt;$B11),1-$B10,1)</f>
        <v>0.36310625</v>
      </c>
      <c r="L634" s="31" t="n">
        <f aca="false">L633+K634</f>
        <v>45.11203125</v>
      </c>
    </row>
    <row r="635" customFormat="false" ht="15" hidden="false" customHeight="false" outlineLevel="0" collapsed="false">
      <c r="J635" s="30" t="n">
        <v>0.21775</v>
      </c>
      <c r="K635" s="31" t="n">
        <f aca="false">MIN(MAX(IF($B16=1,$B6+$B7*(J635-0.5),$B6),0),1)*IF(AND($B17=1,J635&lt;$B8),1-$B9,1)*IF(AND($B18=1,J635&lt;$B11),1-$B10,1)</f>
        <v>0.36326875</v>
      </c>
      <c r="L635" s="31" t="n">
        <f aca="false">L634+K635</f>
        <v>45.4753</v>
      </c>
    </row>
    <row r="636" customFormat="false" ht="15" hidden="false" customHeight="false" outlineLevel="0" collapsed="false">
      <c r="J636" s="30" t="n">
        <v>0.21825</v>
      </c>
      <c r="K636" s="31" t="n">
        <f aca="false">MIN(MAX(IF($B16=1,$B6+$B7*(J636-0.5),$B6),0),1)*IF(AND($B17=1,J636&lt;$B8),1-$B9,1)*IF(AND($B18=1,J636&lt;$B11),1-$B10,1)</f>
        <v>0.36343125</v>
      </c>
      <c r="L636" s="31" t="n">
        <f aca="false">L635+K636</f>
        <v>45.83873125</v>
      </c>
    </row>
    <row r="637" customFormat="false" ht="15" hidden="false" customHeight="false" outlineLevel="0" collapsed="false">
      <c r="J637" s="30" t="n">
        <v>0.21875</v>
      </c>
      <c r="K637" s="31" t="n">
        <f aca="false">MIN(MAX(IF($B16=1,$B6+$B7*(J637-0.5),$B6),0),1)*IF(AND($B17=1,J637&lt;$B8),1-$B9,1)*IF(AND($B18=1,J637&lt;$B11),1-$B10,1)</f>
        <v>0.36359375</v>
      </c>
      <c r="L637" s="31" t="n">
        <f aca="false">L636+K637</f>
        <v>46.202325</v>
      </c>
    </row>
    <row r="638" customFormat="false" ht="15" hidden="false" customHeight="false" outlineLevel="0" collapsed="false">
      <c r="J638" s="30" t="n">
        <v>0.21925</v>
      </c>
      <c r="K638" s="31" t="n">
        <f aca="false">MIN(MAX(IF($B16=1,$B6+$B7*(J638-0.5),$B6),0),1)*IF(AND($B17=1,J638&lt;$B8),1-$B9,1)*IF(AND($B18=1,J638&lt;$B11),1-$B10,1)</f>
        <v>0.36375625</v>
      </c>
      <c r="L638" s="31" t="n">
        <f aca="false">L637+K638</f>
        <v>46.56608125</v>
      </c>
    </row>
    <row r="639" customFormat="false" ht="15" hidden="false" customHeight="false" outlineLevel="0" collapsed="false">
      <c r="J639" s="30" t="n">
        <v>0.21975</v>
      </c>
      <c r="K639" s="31" t="n">
        <f aca="false">MIN(MAX(IF($B16=1,$B6+$B7*(J639-0.5),$B6),0),1)*IF(AND($B17=1,J639&lt;$B8),1-$B9,1)*IF(AND($B18=1,J639&lt;$B11),1-$B10,1)</f>
        <v>0.36391875</v>
      </c>
      <c r="L639" s="31" t="n">
        <f aca="false">L638+K639</f>
        <v>46.93</v>
      </c>
    </row>
    <row r="640" customFormat="false" ht="15" hidden="false" customHeight="false" outlineLevel="0" collapsed="false">
      <c r="J640" s="30" t="n">
        <v>0.22025</v>
      </c>
      <c r="K640" s="31" t="n">
        <f aca="false">MIN(MAX(IF($B16=1,$B6+$B7*(J640-0.5),$B6),0),1)*IF(AND($B17=1,J640&lt;$B8),1-$B9,1)*IF(AND($B18=1,J640&lt;$B11),1-$B10,1)</f>
        <v>0.36408125</v>
      </c>
      <c r="L640" s="31" t="n">
        <f aca="false">L639+K640</f>
        <v>47.29408125</v>
      </c>
    </row>
    <row r="641" customFormat="false" ht="15" hidden="false" customHeight="false" outlineLevel="0" collapsed="false">
      <c r="J641" s="30" t="n">
        <v>0.22075</v>
      </c>
      <c r="K641" s="31" t="n">
        <f aca="false">MIN(MAX(IF($B16=1,$B6+$B7*(J641-0.5),$B6),0),1)*IF(AND($B17=1,J641&lt;$B8),1-$B9,1)*IF(AND($B18=1,J641&lt;$B11),1-$B10,1)</f>
        <v>0.36424375</v>
      </c>
      <c r="L641" s="31" t="n">
        <f aca="false">L640+K641</f>
        <v>47.658325</v>
      </c>
    </row>
    <row r="642" customFormat="false" ht="15" hidden="false" customHeight="false" outlineLevel="0" collapsed="false">
      <c r="J642" s="30" t="n">
        <v>0.22125</v>
      </c>
      <c r="K642" s="31" t="n">
        <f aca="false">MIN(MAX(IF($B16=1,$B6+$B7*(J642-0.5),$B6),0),1)*IF(AND($B17=1,J642&lt;$B8),1-$B9,1)*IF(AND($B18=1,J642&lt;$B11),1-$B10,1)</f>
        <v>0.36440625</v>
      </c>
      <c r="L642" s="31" t="n">
        <f aca="false">L641+K642</f>
        <v>48.02273125</v>
      </c>
    </row>
    <row r="643" customFormat="false" ht="15" hidden="false" customHeight="false" outlineLevel="0" collapsed="false">
      <c r="J643" s="30" t="n">
        <v>0.22175</v>
      </c>
      <c r="K643" s="31" t="n">
        <f aca="false">MIN(MAX(IF($B16=1,$B6+$B7*(J643-0.5),$B6),0),1)*IF(AND($B17=1,J643&lt;$B8),1-$B9,1)*IF(AND($B18=1,J643&lt;$B11),1-$B10,1)</f>
        <v>0.36456875</v>
      </c>
      <c r="L643" s="31" t="n">
        <f aca="false">L642+K643</f>
        <v>48.3873</v>
      </c>
    </row>
    <row r="644" customFormat="false" ht="15" hidden="false" customHeight="false" outlineLevel="0" collapsed="false">
      <c r="J644" s="30" t="n">
        <v>0.22225</v>
      </c>
      <c r="K644" s="31" t="n">
        <f aca="false">MIN(MAX(IF($B16=1,$B6+$B7*(J644-0.5),$B6),0),1)*IF(AND($B17=1,J644&lt;$B8),1-$B9,1)*IF(AND($B18=1,J644&lt;$B11),1-$B10,1)</f>
        <v>0.36473125</v>
      </c>
      <c r="L644" s="31" t="n">
        <f aca="false">L643+K644</f>
        <v>48.75203125</v>
      </c>
    </row>
    <row r="645" customFormat="false" ht="15" hidden="false" customHeight="false" outlineLevel="0" collapsed="false">
      <c r="J645" s="30" t="n">
        <v>0.22275</v>
      </c>
      <c r="K645" s="31" t="n">
        <f aca="false">MIN(MAX(IF($B16=1,$B6+$B7*(J645-0.5),$B6),0),1)*IF(AND($B17=1,J645&lt;$B8),1-$B9,1)*IF(AND($B18=1,J645&lt;$B11),1-$B10,1)</f>
        <v>0.36489375</v>
      </c>
      <c r="L645" s="31" t="n">
        <f aca="false">L644+K645</f>
        <v>49.116925</v>
      </c>
    </row>
    <row r="646" customFormat="false" ht="15" hidden="false" customHeight="false" outlineLevel="0" collapsed="false">
      <c r="J646" s="30" t="n">
        <v>0.22325</v>
      </c>
      <c r="K646" s="31" t="n">
        <f aca="false">MIN(MAX(IF($B16=1,$B6+$B7*(J646-0.5),$B6),0),1)*IF(AND($B17=1,J646&lt;$B8),1-$B9,1)*IF(AND($B18=1,J646&lt;$B11),1-$B10,1)</f>
        <v>0.36505625</v>
      </c>
      <c r="L646" s="31" t="n">
        <f aca="false">L645+K646</f>
        <v>49.48198125</v>
      </c>
    </row>
    <row r="647" customFormat="false" ht="15" hidden="false" customHeight="false" outlineLevel="0" collapsed="false">
      <c r="J647" s="30" t="n">
        <v>0.22375</v>
      </c>
      <c r="K647" s="31" t="n">
        <f aca="false">MIN(MAX(IF($B16=1,$B6+$B7*(J647-0.5),$B6),0),1)*IF(AND($B17=1,J647&lt;$B8),1-$B9,1)*IF(AND($B18=1,J647&lt;$B11),1-$B10,1)</f>
        <v>0.36521875</v>
      </c>
      <c r="L647" s="31" t="n">
        <f aca="false">L646+K647</f>
        <v>49.8472</v>
      </c>
    </row>
    <row r="648" customFormat="false" ht="15" hidden="false" customHeight="false" outlineLevel="0" collapsed="false">
      <c r="J648" s="30" t="n">
        <v>0.22425</v>
      </c>
      <c r="K648" s="31" t="n">
        <f aca="false">MIN(MAX(IF($B16=1,$B6+$B7*(J648-0.5),$B6),0),1)*IF(AND($B17=1,J648&lt;$B8),1-$B9,1)*IF(AND($B18=1,J648&lt;$B11),1-$B10,1)</f>
        <v>0.36538125</v>
      </c>
      <c r="L648" s="31" t="n">
        <f aca="false">L647+K648</f>
        <v>50.21258125</v>
      </c>
    </row>
    <row r="649" customFormat="false" ht="15" hidden="false" customHeight="false" outlineLevel="0" collapsed="false">
      <c r="J649" s="30" t="n">
        <v>0.22475</v>
      </c>
      <c r="K649" s="31" t="n">
        <f aca="false">MIN(MAX(IF($B16=1,$B6+$B7*(J649-0.5),$B6),0),1)*IF(AND($B17=1,J649&lt;$B8),1-$B9,1)*IF(AND($B18=1,J649&lt;$B11),1-$B10,1)</f>
        <v>0.36554375</v>
      </c>
      <c r="L649" s="31" t="n">
        <f aca="false">L648+K649</f>
        <v>50.578125</v>
      </c>
    </row>
    <row r="650" customFormat="false" ht="15" hidden="false" customHeight="false" outlineLevel="0" collapsed="false">
      <c r="J650" s="30" t="n">
        <v>0.22525</v>
      </c>
      <c r="K650" s="31" t="n">
        <f aca="false">MIN(MAX(IF($B16=1,$B6+$B7*(J650-0.5),$B6),0),1)*IF(AND($B17=1,J650&lt;$B8),1-$B9,1)*IF(AND($B18=1,J650&lt;$B11),1-$B10,1)</f>
        <v>0.36570625</v>
      </c>
      <c r="L650" s="31" t="n">
        <f aca="false">L649+K650</f>
        <v>50.94383125</v>
      </c>
    </row>
    <row r="651" customFormat="false" ht="15" hidden="false" customHeight="false" outlineLevel="0" collapsed="false">
      <c r="J651" s="30" t="n">
        <v>0.22575</v>
      </c>
      <c r="K651" s="31" t="n">
        <f aca="false">MIN(MAX(IF($B16=1,$B6+$B7*(J651-0.5),$B6),0),1)*IF(AND($B17=1,J651&lt;$B8),1-$B9,1)*IF(AND($B18=1,J651&lt;$B11),1-$B10,1)</f>
        <v>0.36586875</v>
      </c>
      <c r="L651" s="31" t="n">
        <f aca="false">L650+K651</f>
        <v>51.3097</v>
      </c>
    </row>
    <row r="652" customFormat="false" ht="15" hidden="false" customHeight="false" outlineLevel="0" collapsed="false">
      <c r="J652" s="30" t="n">
        <v>0.22625</v>
      </c>
      <c r="K652" s="31" t="n">
        <f aca="false">MIN(MAX(IF($B16=1,$B6+$B7*(J652-0.5),$B6),0),1)*IF(AND($B17=1,J652&lt;$B8),1-$B9,1)*IF(AND($B18=1,J652&lt;$B11),1-$B10,1)</f>
        <v>0.36603125</v>
      </c>
      <c r="L652" s="31" t="n">
        <f aca="false">L651+K652</f>
        <v>51.67573125</v>
      </c>
    </row>
    <row r="653" customFormat="false" ht="15" hidden="false" customHeight="false" outlineLevel="0" collapsed="false">
      <c r="J653" s="30" t="n">
        <v>0.22675</v>
      </c>
      <c r="K653" s="31" t="n">
        <f aca="false">MIN(MAX(IF($B16=1,$B6+$B7*(J653-0.5),$B6),0),1)*IF(AND($B17=1,J653&lt;$B8),1-$B9,1)*IF(AND($B18=1,J653&lt;$B11),1-$B10,1)</f>
        <v>0.36619375</v>
      </c>
      <c r="L653" s="31" t="n">
        <f aca="false">L652+K653</f>
        <v>52.041925</v>
      </c>
    </row>
    <row r="654" customFormat="false" ht="15" hidden="false" customHeight="false" outlineLevel="0" collapsed="false">
      <c r="J654" s="30" t="n">
        <v>0.22725</v>
      </c>
      <c r="K654" s="31" t="n">
        <f aca="false">MIN(MAX(IF($B16=1,$B6+$B7*(J654-0.5),$B6),0),1)*IF(AND($B17=1,J654&lt;$B8),1-$B9,1)*IF(AND($B18=1,J654&lt;$B11),1-$B10,1)</f>
        <v>0.36635625</v>
      </c>
      <c r="L654" s="31" t="n">
        <f aca="false">L653+K654</f>
        <v>52.40828125</v>
      </c>
    </row>
    <row r="655" customFormat="false" ht="15" hidden="false" customHeight="false" outlineLevel="0" collapsed="false">
      <c r="J655" s="30" t="n">
        <v>0.22775</v>
      </c>
      <c r="K655" s="31" t="n">
        <f aca="false">MIN(MAX(IF($B16=1,$B6+$B7*(J655-0.5),$B6),0),1)*IF(AND($B17=1,J655&lt;$B8),1-$B9,1)*IF(AND($B18=1,J655&lt;$B11),1-$B10,1)</f>
        <v>0.36651875</v>
      </c>
      <c r="L655" s="31" t="n">
        <f aca="false">L654+K655</f>
        <v>52.7748</v>
      </c>
    </row>
    <row r="656" customFormat="false" ht="15" hidden="false" customHeight="false" outlineLevel="0" collapsed="false">
      <c r="J656" s="30" t="n">
        <v>0.22825</v>
      </c>
      <c r="K656" s="31" t="n">
        <f aca="false">MIN(MAX(IF($B16=1,$B6+$B7*(J656-0.5),$B6),0),1)*IF(AND($B17=1,J656&lt;$B8),1-$B9,1)*IF(AND($B18=1,J656&lt;$B11),1-$B10,1)</f>
        <v>0.36668125</v>
      </c>
      <c r="L656" s="31" t="n">
        <f aca="false">L655+K656</f>
        <v>53.14148125</v>
      </c>
    </row>
    <row r="657" customFormat="false" ht="15" hidden="false" customHeight="false" outlineLevel="0" collapsed="false">
      <c r="J657" s="30" t="n">
        <v>0.22875</v>
      </c>
      <c r="K657" s="31" t="n">
        <f aca="false">MIN(MAX(IF($B16=1,$B6+$B7*(J657-0.5),$B6),0),1)*IF(AND($B17=1,J657&lt;$B8),1-$B9,1)*IF(AND($B18=1,J657&lt;$B11),1-$B10,1)</f>
        <v>0.36684375</v>
      </c>
      <c r="L657" s="31" t="n">
        <f aca="false">L656+K657</f>
        <v>53.508325</v>
      </c>
    </row>
    <row r="658" customFormat="false" ht="15" hidden="false" customHeight="false" outlineLevel="0" collapsed="false">
      <c r="J658" s="30" t="n">
        <v>0.22925</v>
      </c>
      <c r="K658" s="31" t="n">
        <f aca="false">MIN(MAX(IF($B16=1,$B6+$B7*(J658-0.5),$B6),0),1)*IF(AND($B17=1,J658&lt;$B8),1-$B9,1)*IF(AND($B18=1,J658&lt;$B11),1-$B10,1)</f>
        <v>0.36700625</v>
      </c>
      <c r="L658" s="31" t="n">
        <f aca="false">L657+K658</f>
        <v>53.87533125</v>
      </c>
    </row>
    <row r="659" customFormat="false" ht="15" hidden="false" customHeight="false" outlineLevel="0" collapsed="false">
      <c r="J659" s="30" t="n">
        <v>0.22975</v>
      </c>
      <c r="K659" s="31" t="n">
        <f aca="false">MIN(MAX(IF($B16=1,$B6+$B7*(J659-0.5),$B6),0),1)*IF(AND($B17=1,J659&lt;$B8),1-$B9,1)*IF(AND($B18=1,J659&lt;$B11),1-$B10,1)</f>
        <v>0.36716875</v>
      </c>
      <c r="L659" s="31" t="n">
        <f aca="false">L658+K659</f>
        <v>54.2425</v>
      </c>
    </row>
    <row r="660" customFormat="false" ht="15" hidden="false" customHeight="false" outlineLevel="0" collapsed="false">
      <c r="J660" s="30" t="n">
        <v>0.23025</v>
      </c>
      <c r="K660" s="31" t="n">
        <f aca="false">MIN(MAX(IF($B16=1,$B6+$B7*(J660-0.5),$B6),0),1)*IF(AND($B17=1,J660&lt;$B8),1-$B9,1)*IF(AND($B18=1,J660&lt;$B11),1-$B10,1)</f>
        <v>0.36733125</v>
      </c>
      <c r="L660" s="31" t="n">
        <f aca="false">L659+K660</f>
        <v>54.60983125</v>
      </c>
    </row>
    <row r="661" customFormat="false" ht="15" hidden="false" customHeight="false" outlineLevel="0" collapsed="false">
      <c r="J661" s="30" t="n">
        <v>0.23075</v>
      </c>
      <c r="K661" s="31" t="n">
        <f aca="false">MIN(MAX(IF($B16=1,$B6+$B7*(J661-0.5),$B6),0),1)*IF(AND($B17=1,J661&lt;$B8),1-$B9,1)*IF(AND($B18=1,J661&lt;$B11),1-$B10,1)</f>
        <v>0.36749375</v>
      </c>
      <c r="L661" s="31" t="n">
        <f aca="false">L660+K661</f>
        <v>54.977325</v>
      </c>
    </row>
    <row r="662" customFormat="false" ht="15" hidden="false" customHeight="false" outlineLevel="0" collapsed="false">
      <c r="J662" s="30" t="n">
        <v>0.23125</v>
      </c>
      <c r="K662" s="31" t="n">
        <f aca="false">MIN(MAX(IF($B16=1,$B6+$B7*(J662-0.5),$B6),0),1)*IF(AND($B17=1,J662&lt;$B8),1-$B9,1)*IF(AND($B18=1,J662&lt;$B11),1-$B10,1)</f>
        <v>0.36765625</v>
      </c>
      <c r="L662" s="31" t="n">
        <f aca="false">L661+K662</f>
        <v>55.34498125</v>
      </c>
    </row>
    <row r="663" customFormat="false" ht="15" hidden="false" customHeight="false" outlineLevel="0" collapsed="false">
      <c r="J663" s="30" t="n">
        <v>0.23175</v>
      </c>
      <c r="K663" s="31" t="n">
        <f aca="false">MIN(MAX(IF($B16=1,$B6+$B7*(J663-0.5),$B6),0),1)*IF(AND($B17=1,J663&lt;$B8),1-$B9,1)*IF(AND($B18=1,J663&lt;$B11),1-$B10,1)</f>
        <v>0.36781875</v>
      </c>
      <c r="L663" s="31" t="n">
        <f aca="false">L662+K663</f>
        <v>55.7128</v>
      </c>
    </row>
    <row r="664" customFormat="false" ht="15" hidden="false" customHeight="false" outlineLevel="0" collapsed="false">
      <c r="J664" s="30" t="n">
        <v>0.23225</v>
      </c>
      <c r="K664" s="31" t="n">
        <f aca="false">MIN(MAX(IF($B16=1,$B6+$B7*(J664-0.5),$B6),0),1)*IF(AND($B17=1,J664&lt;$B8),1-$B9,1)*IF(AND($B18=1,J664&lt;$B11),1-$B10,1)</f>
        <v>0.36798125</v>
      </c>
      <c r="L664" s="31" t="n">
        <f aca="false">L663+K664</f>
        <v>56.08078125</v>
      </c>
    </row>
    <row r="665" customFormat="false" ht="15" hidden="false" customHeight="false" outlineLevel="0" collapsed="false">
      <c r="J665" s="30" t="n">
        <v>0.23275</v>
      </c>
      <c r="K665" s="31" t="n">
        <f aca="false">MIN(MAX(IF($B16=1,$B6+$B7*(J665-0.5),$B6),0),1)*IF(AND($B17=1,J665&lt;$B8),1-$B9,1)*IF(AND($B18=1,J665&lt;$B11),1-$B10,1)</f>
        <v>0.36814375</v>
      </c>
      <c r="L665" s="31" t="n">
        <f aca="false">L664+K665</f>
        <v>56.448925</v>
      </c>
    </row>
    <row r="666" customFormat="false" ht="15" hidden="false" customHeight="false" outlineLevel="0" collapsed="false">
      <c r="J666" s="30" t="n">
        <v>0.23325</v>
      </c>
      <c r="K666" s="31" t="n">
        <f aca="false">MIN(MAX(IF($B16=1,$B6+$B7*(J666-0.5),$B6),0),1)*IF(AND($B17=1,J666&lt;$B8),1-$B9,1)*IF(AND($B18=1,J666&lt;$B11),1-$B10,1)</f>
        <v>0.36830625</v>
      </c>
      <c r="L666" s="31" t="n">
        <f aca="false">L665+K666</f>
        <v>56.81723125</v>
      </c>
    </row>
    <row r="667" customFormat="false" ht="15" hidden="false" customHeight="false" outlineLevel="0" collapsed="false">
      <c r="J667" s="30" t="n">
        <v>0.23375</v>
      </c>
      <c r="K667" s="31" t="n">
        <f aca="false">MIN(MAX(IF($B16=1,$B6+$B7*(J667-0.5),$B6),0),1)*IF(AND($B17=1,J667&lt;$B8),1-$B9,1)*IF(AND($B18=1,J667&lt;$B11),1-$B10,1)</f>
        <v>0.36846875</v>
      </c>
      <c r="L667" s="31" t="n">
        <f aca="false">L666+K667</f>
        <v>57.1857</v>
      </c>
    </row>
    <row r="668" customFormat="false" ht="15" hidden="false" customHeight="false" outlineLevel="0" collapsed="false">
      <c r="J668" s="30" t="n">
        <v>0.23425</v>
      </c>
      <c r="K668" s="31" t="n">
        <f aca="false">MIN(MAX(IF($B16=1,$B6+$B7*(J668-0.5),$B6),0),1)*IF(AND($B17=1,J668&lt;$B8),1-$B9,1)*IF(AND($B18=1,J668&lt;$B11),1-$B10,1)</f>
        <v>0.36863125</v>
      </c>
      <c r="L668" s="31" t="n">
        <f aca="false">L667+K668</f>
        <v>57.55433125</v>
      </c>
    </row>
    <row r="669" customFormat="false" ht="15" hidden="false" customHeight="false" outlineLevel="0" collapsed="false">
      <c r="J669" s="30" t="n">
        <v>0.23475</v>
      </c>
      <c r="K669" s="31" t="n">
        <f aca="false">MIN(MAX(IF($B16=1,$B6+$B7*(J669-0.5),$B6),0),1)*IF(AND($B17=1,J669&lt;$B8),1-$B9,1)*IF(AND($B18=1,J669&lt;$B11),1-$B10,1)</f>
        <v>0.36879375</v>
      </c>
      <c r="L669" s="31" t="n">
        <f aca="false">L668+K669</f>
        <v>57.923125</v>
      </c>
    </row>
    <row r="670" customFormat="false" ht="15" hidden="false" customHeight="false" outlineLevel="0" collapsed="false">
      <c r="J670" s="30" t="n">
        <v>0.23525</v>
      </c>
      <c r="K670" s="31" t="n">
        <f aca="false">MIN(MAX(IF($B16=1,$B6+$B7*(J670-0.5),$B6),0),1)*IF(AND($B17=1,J670&lt;$B8),1-$B9,1)*IF(AND($B18=1,J670&lt;$B11),1-$B10,1)</f>
        <v>0.36895625</v>
      </c>
      <c r="L670" s="31" t="n">
        <f aca="false">L669+K670</f>
        <v>58.29208125</v>
      </c>
    </row>
    <row r="671" customFormat="false" ht="15" hidden="false" customHeight="false" outlineLevel="0" collapsed="false">
      <c r="J671" s="30" t="n">
        <v>0.23575</v>
      </c>
      <c r="K671" s="31" t="n">
        <f aca="false">MIN(MAX(IF($B16=1,$B6+$B7*(J671-0.5),$B6),0),1)*IF(AND($B17=1,J671&lt;$B8),1-$B9,1)*IF(AND($B18=1,J671&lt;$B11),1-$B10,1)</f>
        <v>0.36911875</v>
      </c>
      <c r="L671" s="31" t="n">
        <f aca="false">L670+K671</f>
        <v>58.6612</v>
      </c>
    </row>
    <row r="672" customFormat="false" ht="15" hidden="false" customHeight="false" outlineLevel="0" collapsed="false">
      <c r="J672" s="30" t="n">
        <v>0.23625</v>
      </c>
      <c r="K672" s="31" t="n">
        <f aca="false">MIN(MAX(IF($B16=1,$B6+$B7*(J672-0.5),$B6),0),1)*IF(AND($B17=1,J672&lt;$B8),1-$B9,1)*IF(AND($B18=1,J672&lt;$B11),1-$B10,1)</f>
        <v>0.36928125</v>
      </c>
      <c r="L672" s="31" t="n">
        <f aca="false">L671+K672</f>
        <v>59.03048125</v>
      </c>
    </row>
    <row r="673" customFormat="false" ht="15" hidden="false" customHeight="false" outlineLevel="0" collapsed="false">
      <c r="J673" s="30" t="n">
        <v>0.23675</v>
      </c>
      <c r="K673" s="31" t="n">
        <f aca="false">MIN(MAX(IF($B16=1,$B6+$B7*(J673-0.5),$B6),0),1)*IF(AND($B17=1,J673&lt;$B8),1-$B9,1)*IF(AND($B18=1,J673&lt;$B11),1-$B10,1)</f>
        <v>0.36944375</v>
      </c>
      <c r="L673" s="31" t="n">
        <f aca="false">L672+K673</f>
        <v>59.399925</v>
      </c>
    </row>
    <row r="674" customFormat="false" ht="15" hidden="false" customHeight="false" outlineLevel="0" collapsed="false">
      <c r="J674" s="30" t="n">
        <v>0.23725</v>
      </c>
      <c r="K674" s="31" t="n">
        <f aca="false">MIN(MAX(IF($B16=1,$B6+$B7*(J674-0.5),$B6),0),1)*IF(AND($B17=1,J674&lt;$B8),1-$B9,1)*IF(AND($B18=1,J674&lt;$B11),1-$B10,1)</f>
        <v>0.36960625</v>
      </c>
      <c r="L674" s="31" t="n">
        <f aca="false">L673+K674</f>
        <v>59.76953125</v>
      </c>
    </row>
    <row r="675" customFormat="false" ht="15" hidden="false" customHeight="false" outlineLevel="0" collapsed="false">
      <c r="J675" s="30" t="n">
        <v>0.23775</v>
      </c>
      <c r="K675" s="31" t="n">
        <f aca="false">MIN(MAX(IF($B16=1,$B6+$B7*(J675-0.5),$B6),0),1)*IF(AND($B17=1,J675&lt;$B8),1-$B9,1)*IF(AND($B18=1,J675&lt;$B11),1-$B10,1)</f>
        <v>0.36976875</v>
      </c>
      <c r="L675" s="31" t="n">
        <f aca="false">L674+K675</f>
        <v>60.1393</v>
      </c>
    </row>
    <row r="676" customFormat="false" ht="15" hidden="false" customHeight="false" outlineLevel="0" collapsed="false">
      <c r="J676" s="30" t="n">
        <v>0.23825</v>
      </c>
      <c r="K676" s="31" t="n">
        <f aca="false">MIN(MAX(IF($B16=1,$B6+$B7*(J676-0.5),$B6),0),1)*IF(AND($B17=1,J676&lt;$B8),1-$B9,1)*IF(AND($B18=1,J676&lt;$B11),1-$B10,1)</f>
        <v>0.36993125</v>
      </c>
      <c r="L676" s="31" t="n">
        <f aca="false">L675+K676</f>
        <v>60.50923125</v>
      </c>
    </row>
    <row r="677" customFormat="false" ht="15" hidden="false" customHeight="false" outlineLevel="0" collapsed="false">
      <c r="J677" s="30" t="n">
        <v>0.23875</v>
      </c>
      <c r="K677" s="31" t="n">
        <f aca="false">MIN(MAX(IF($B16=1,$B6+$B7*(J677-0.5),$B6),0),1)*IF(AND($B17=1,J677&lt;$B8),1-$B9,1)*IF(AND($B18=1,J677&lt;$B11),1-$B10,1)</f>
        <v>0.37009375</v>
      </c>
      <c r="L677" s="31" t="n">
        <f aca="false">L676+K677</f>
        <v>60.879325</v>
      </c>
    </row>
    <row r="678" customFormat="false" ht="15" hidden="false" customHeight="false" outlineLevel="0" collapsed="false">
      <c r="J678" s="30" t="n">
        <v>0.23925</v>
      </c>
      <c r="K678" s="31" t="n">
        <f aca="false">MIN(MAX(IF($B16=1,$B6+$B7*(J678-0.5),$B6),0),1)*IF(AND($B17=1,J678&lt;$B8),1-$B9,1)*IF(AND($B18=1,J678&lt;$B11),1-$B10,1)</f>
        <v>0.37025625</v>
      </c>
      <c r="L678" s="31" t="n">
        <f aca="false">L677+K678</f>
        <v>61.24958125</v>
      </c>
    </row>
    <row r="679" customFormat="false" ht="15" hidden="false" customHeight="false" outlineLevel="0" collapsed="false">
      <c r="J679" s="30" t="n">
        <v>0.23975</v>
      </c>
      <c r="K679" s="31" t="n">
        <f aca="false">MIN(MAX(IF($B16=1,$B6+$B7*(J679-0.5),$B6),0),1)*IF(AND($B17=1,J679&lt;$B8),1-$B9,1)*IF(AND($B18=1,J679&lt;$B11),1-$B10,1)</f>
        <v>0.37041875</v>
      </c>
      <c r="L679" s="31" t="n">
        <f aca="false">L678+K679</f>
        <v>61.62</v>
      </c>
    </row>
    <row r="680" customFormat="false" ht="15" hidden="false" customHeight="false" outlineLevel="0" collapsed="false">
      <c r="J680" s="30" t="n">
        <v>0.24025</v>
      </c>
      <c r="K680" s="31" t="n">
        <f aca="false">MIN(MAX(IF($B16=1,$B6+$B7*(J680-0.5),$B6),0),1)*IF(AND($B17=1,J680&lt;$B8),1-$B9,1)*IF(AND($B18=1,J680&lt;$B11),1-$B10,1)</f>
        <v>0.37058125</v>
      </c>
      <c r="L680" s="31" t="n">
        <f aca="false">L679+K680</f>
        <v>61.99058125</v>
      </c>
    </row>
    <row r="681" customFormat="false" ht="15" hidden="false" customHeight="false" outlineLevel="0" collapsed="false">
      <c r="J681" s="30" t="n">
        <v>0.24075</v>
      </c>
      <c r="K681" s="31" t="n">
        <f aca="false">MIN(MAX(IF($B16=1,$B6+$B7*(J681-0.5),$B6),0),1)*IF(AND($B17=1,J681&lt;$B8),1-$B9,1)*IF(AND($B18=1,J681&lt;$B11),1-$B10,1)</f>
        <v>0.37074375</v>
      </c>
      <c r="L681" s="31" t="n">
        <f aca="false">L680+K681</f>
        <v>62.361325</v>
      </c>
    </row>
    <row r="682" customFormat="false" ht="15" hidden="false" customHeight="false" outlineLevel="0" collapsed="false">
      <c r="J682" s="30" t="n">
        <v>0.24125</v>
      </c>
      <c r="K682" s="31" t="n">
        <f aca="false">MIN(MAX(IF($B16=1,$B6+$B7*(J682-0.5),$B6),0),1)*IF(AND($B17=1,J682&lt;$B8),1-$B9,1)*IF(AND($B18=1,J682&lt;$B11),1-$B10,1)</f>
        <v>0.37090625</v>
      </c>
      <c r="L682" s="31" t="n">
        <f aca="false">L681+K682</f>
        <v>62.73223125</v>
      </c>
    </row>
    <row r="683" customFormat="false" ht="15" hidden="false" customHeight="false" outlineLevel="0" collapsed="false">
      <c r="J683" s="30" t="n">
        <v>0.24175</v>
      </c>
      <c r="K683" s="31" t="n">
        <f aca="false">MIN(MAX(IF($B16=1,$B6+$B7*(J683-0.5),$B6),0),1)*IF(AND($B17=1,J683&lt;$B8),1-$B9,1)*IF(AND($B18=1,J683&lt;$B11),1-$B10,1)</f>
        <v>0.37106875</v>
      </c>
      <c r="L683" s="31" t="n">
        <f aca="false">L682+K683</f>
        <v>63.1033</v>
      </c>
    </row>
    <row r="684" customFormat="false" ht="15" hidden="false" customHeight="false" outlineLevel="0" collapsed="false">
      <c r="J684" s="30" t="n">
        <v>0.24225</v>
      </c>
      <c r="K684" s="31" t="n">
        <f aca="false">MIN(MAX(IF($B16=1,$B6+$B7*(J684-0.5),$B6),0),1)*IF(AND($B17=1,J684&lt;$B8),1-$B9,1)*IF(AND($B18=1,J684&lt;$B11),1-$B10,1)</f>
        <v>0.37123125</v>
      </c>
      <c r="L684" s="31" t="n">
        <f aca="false">L683+K684</f>
        <v>63.47453125</v>
      </c>
    </row>
    <row r="685" customFormat="false" ht="15" hidden="false" customHeight="false" outlineLevel="0" collapsed="false">
      <c r="J685" s="30" t="n">
        <v>0.24275</v>
      </c>
      <c r="K685" s="31" t="n">
        <f aca="false">MIN(MAX(IF($B16=1,$B6+$B7*(J685-0.5),$B6),0),1)*IF(AND($B17=1,J685&lt;$B8),1-$B9,1)*IF(AND($B18=1,J685&lt;$B11),1-$B10,1)</f>
        <v>0.37139375</v>
      </c>
      <c r="L685" s="31" t="n">
        <f aca="false">L684+K685</f>
        <v>63.845925</v>
      </c>
    </row>
    <row r="686" customFormat="false" ht="15" hidden="false" customHeight="false" outlineLevel="0" collapsed="false">
      <c r="J686" s="30" t="n">
        <v>0.24325</v>
      </c>
      <c r="K686" s="31" t="n">
        <f aca="false">MIN(MAX(IF($B16=1,$B6+$B7*(J686-0.5),$B6),0),1)*IF(AND($B17=1,J686&lt;$B8),1-$B9,1)*IF(AND($B18=1,J686&lt;$B11),1-$B10,1)</f>
        <v>0.37155625</v>
      </c>
      <c r="L686" s="31" t="n">
        <f aca="false">L685+K686</f>
        <v>64.21748125</v>
      </c>
    </row>
    <row r="687" customFormat="false" ht="15" hidden="false" customHeight="false" outlineLevel="0" collapsed="false">
      <c r="J687" s="30" t="n">
        <v>0.24375</v>
      </c>
      <c r="K687" s="31" t="n">
        <f aca="false">MIN(MAX(IF($B16=1,$B6+$B7*(J687-0.5),$B6),0),1)*IF(AND($B17=1,J687&lt;$B8),1-$B9,1)*IF(AND($B18=1,J687&lt;$B11),1-$B10,1)</f>
        <v>0.37171875</v>
      </c>
      <c r="L687" s="31" t="n">
        <f aca="false">L686+K687</f>
        <v>64.5892</v>
      </c>
    </row>
    <row r="688" customFormat="false" ht="15" hidden="false" customHeight="false" outlineLevel="0" collapsed="false">
      <c r="J688" s="30" t="n">
        <v>0.24425</v>
      </c>
      <c r="K688" s="31" t="n">
        <f aca="false">MIN(MAX(IF($B16=1,$B6+$B7*(J688-0.5),$B6),0),1)*IF(AND($B17=1,J688&lt;$B8),1-$B9,1)*IF(AND($B18=1,J688&lt;$B11),1-$B10,1)</f>
        <v>0.37188125</v>
      </c>
      <c r="L688" s="31" t="n">
        <f aca="false">L687+K688</f>
        <v>64.96108125</v>
      </c>
    </row>
    <row r="689" customFormat="false" ht="15" hidden="false" customHeight="false" outlineLevel="0" collapsed="false">
      <c r="J689" s="30" t="n">
        <v>0.24475</v>
      </c>
      <c r="K689" s="31" t="n">
        <f aca="false">MIN(MAX(IF($B16=1,$B6+$B7*(J689-0.5),$B6),0),1)*IF(AND($B17=1,J689&lt;$B8),1-$B9,1)*IF(AND($B18=1,J689&lt;$B11),1-$B10,1)</f>
        <v>0.37204375</v>
      </c>
      <c r="L689" s="31" t="n">
        <f aca="false">L688+K689</f>
        <v>65.333125</v>
      </c>
    </row>
    <row r="690" customFormat="false" ht="15" hidden="false" customHeight="false" outlineLevel="0" collapsed="false">
      <c r="J690" s="30" t="n">
        <v>0.24525</v>
      </c>
      <c r="K690" s="31" t="n">
        <f aca="false">MIN(MAX(IF($B16=1,$B6+$B7*(J690-0.5),$B6),0),1)*IF(AND($B17=1,J690&lt;$B8),1-$B9,1)*IF(AND($B18=1,J690&lt;$B11),1-$B10,1)</f>
        <v>0.37220625</v>
      </c>
      <c r="L690" s="31" t="n">
        <f aca="false">L689+K690</f>
        <v>65.70533125</v>
      </c>
    </row>
    <row r="691" customFormat="false" ht="15" hidden="false" customHeight="false" outlineLevel="0" collapsed="false">
      <c r="J691" s="30" t="n">
        <v>0.24575</v>
      </c>
      <c r="K691" s="31" t="n">
        <f aca="false">MIN(MAX(IF($B16=1,$B6+$B7*(J691-0.5),$B6),0),1)*IF(AND($B17=1,J691&lt;$B8),1-$B9,1)*IF(AND($B18=1,J691&lt;$B11),1-$B10,1)</f>
        <v>0.37236875</v>
      </c>
      <c r="L691" s="31" t="n">
        <f aca="false">L690+K691</f>
        <v>66.0777</v>
      </c>
    </row>
    <row r="692" customFormat="false" ht="15" hidden="false" customHeight="false" outlineLevel="0" collapsed="false">
      <c r="J692" s="30" t="n">
        <v>0.24625</v>
      </c>
      <c r="K692" s="31" t="n">
        <f aca="false">MIN(MAX(IF($B16=1,$B6+$B7*(J692-0.5),$B6),0),1)*IF(AND($B17=1,J692&lt;$B8),1-$B9,1)*IF(AND($B18=1,J692&lt;$B11),1-$B10,1)</f>
        <v>0.37253125</v>
      </c>
      <c r="L692" s="31" t="n">
        <f aca="false">L691+K692</f>
        <v>66.45023125</v>
      </c>
    </row>
    <row r="693" customFormat="false" ht="15" hidden="false" customHeight="false" outlineLevel="0" collapsed="false">
      <c r="J693" s="30" t="n">
        <v>0.24675</v>
      </c>
      <c r="K693" s="31" t="n">
        <f aca="false">MIN(MAX(IF($B16=1,$B6+$B7*(J693-0.5),$B6),0),1)*IF(AND($B17=1,J693&lt;$B8),1-$B9,1)*IF(AND($B18=1,J693&lt;$B11),1-$B10,1)</f>
        <v>0.37269375</v>
      </c>
      <c r="L693" s="31" t="n">
        <f aca="false">L692+K693</f>
        <v>66.822925</v>
      </c>
    </row>
    <row r="694" customFormat="false" ht="15" hidden="false" customHeight="false" outlineLevel="0" collapsed="false">
      <c r="J694" s="30" t="n">
        <v>0.24725</v>
      </c>
      <c r="K694" s="31" t="n">
        <f aca="false">MIN(MAX(IF($B16=1,$B6+$B7*(J694-0.5),$B6),0),1)*IF(AND($B17=1,J694&lt;$B8),1-$B9,1)*IF(AND($B18=1,J694&lt;$B11),1-$B10,1)</f>
        <v>0.37285625</v>
      </c>
      <c r="L694" s="31" t="n">
        <f aca="false">L693+K694</f>
        <v>67.19578125</v>
      </c>
    </row>
    <row r="695" customFormat="false" ht="15" hidden="false" customHeight="false" outlineLevel="0" collapsed="false">
      <c r="J695" s="30" t="n">
        <v>0.24775</v>
      </c>
      <c r="K695" s="31" t="n">
        <f aca="false">MIN(MAX(IF($B16=1,$B6+$B7*(J695-0.5),$B6),0),1)*IF(AND($B17=1,J695&lt;$B8),1-$B9,1)*IF(AND($B18=1,J695&lt;$B11),1-$B10,1)</f>
        <v>0.37301875</v>
      </c>
      <c r="L695" s="31" t="n">
        <f aca="false">L694+K695</f>
        <v>67.5688</v>
      </c>
    </row>
    <row r="696" customFormat="false" ht="15" hidden="false" customHeight="false" outlineLevel="0" collapsed="false">
      <c r="J696" s="30" t="n">
        <v>0.24825</v>
      </c>
      <c r="K696" s="31" t="n">
        <f aca="false">MIN(MAX(IF($B16=1,$B6+$B7*(J696-0.5),$B6),0),1)*IF(AND($B17=1,J696&lt;$B8),1-$B9,1)*IF(AND($B18=1,J696&lt;$B11),1-$B10,1)</f>
        <v>0.37318125</v>
      </c>
      <c r="L696" s="31" t="n">
        <f aca="false">L695+K696</f>
        <v>67.94198125</v>
      </c>
    </row>
    <row r="697" customFormat="false" ht="15" hidden="false" customHeight="false" outlineLevel="0" collapsed="false">
      <c r="J697" s="30" t="n">
        <v>0.24875</v>
      </c>
      <c r="K697" s="31" t="n">
        <f aca="false">MIN(MAX(IF($B16=1,$B6+$B7*(J697-0.5),$B6),0),1)*IF(AND($B17=1,J697&lt;$B8),1-$B9,1)*IF(AND($B18=1,J697&lt;$B11),1-$B10,1)</f>
        <v>0.37334375</v>
      </c>
      <c r="L697" s="31" t="n">
        <f aca="false">L696+K697</f>
        <v>68.315325</v>
      </c>
    </row>
    <row r="698" customFormat="false" ht="15" hidden="false" customHeight="false" outlineLevel="0" collapsed="false">
      <c r="J698" s="30" t="n">
        <v>0.24925</v>
      </c>
      <c r="K698" s="31" t="n">
        <f aca="false">MIN(MAX(IF($B16=1,$B6+$B7*(J698-0.5),$B6),0),1)*IF(AND($B17=1,J698&lt;$B8),1-$B9,1)*IF(AND($B18=1,J698&lt;$B11),1-$B10,1)</f>
        <v>0.37350625</v>
      </c>
      <c r="L698" s="31" t="n">
        <f aca="false">L697+K698</f>
        <v>68.68883125</v>
      </c>
    </row>
    <row r="699" customFormat="false" ht="15" hidden="false" customHeight="false" outlineLevel="0" collapsed="false">
      <c r="J699" s="30" t="n">
        <v>0.24975</v>
      </c>
      <c r="K699" s="31" t="n">
        <f aca="false">MIN(MAX(IF($B16=1,$B6+$B7*(J699-0.5),$B6),0),1)*IF(AND($B17=1,J699&lt;$B8),1-$B9,1)*IF(AND($B18=1,J699&lt;$B11),1-$B10,1)</f>
        <v>0.37366875</v>
      </c>
      <c r="L699" s="31" t="n">
        <f aca="false">L698+K699</f>
        <v>69.0625</v>
      </c>
    </row>
    <row r="700" customFormat="false" ht="15" hidden="false" customHeight="false" outlineLevel="0" collapsed="false">
      <c r="J700" s="30" t="n">
        <v>0.25025</v>
      </c>
      <c r="K700" s="31" t="n">
        <f aca="false">MIN(MAX(IF($B16=1,$B6+$B7*(J700-0.5),$B6),0),1)*IF(AND($B17=1,J700&lt;$B8),1-$B9,1)*IF(AND($B18=1,J700&lt;$B11),1-$B10,1)</f>
        <v>0.37383125</v>
      </c>
      <c r="L700" s="31" t="n">
        <f aca="false">L699+K700</f>
        <v>69.43633125</v>
      </c>
    </row>
    <row r="701" customFormat="false" ht="15" hidden="false" customHeight="false" outlineLevel="0" collapsed="false">
      <c r="J701" s="30" t="n">
        <v>0.25075</v>
      </c>
      <c r="K701" s="31" t="n">
        <f aca="false">MIN(MAX(IF($B16=1,$B6+$B7*(J701-0.5),$B6),0),1)*IF(AND($B17=1,J701&lt;$B8),1-$B9,1)*IF(AND($B18=1,J701&lt;$B11),1-$B10,1)</f>
        <v>0.37399375</v>
      </c>
      <c r="L701" s="31" t="n">
        <f aca="false">L700+K701</f>
        <v>69.810325</v>
      </c>
    </row>
    <row r="702" customFormat="false" ht="15" hidden="false" customHeight="false" outlineLevel="0" collapsed="false">
      <c r="J702" s="30" t="n">
        <v>0.25125</v>
      </c>
      <c r="K702" s="31" t="n">
        <f aca="false">MIN(MAX(IF($B16=1,$B6+$B7*(J702-0.5),$B6),0),1)*IF(AND($B17=1,J702&lt;$B8),1-$B9,1)*IF(AND($B18=1,J702&lt;$B11),1-$B10,1)</f>
        <v>0.37415625</v>
      </c>
      <c r="L702" s="31" t="n">
        <f aca="false">L701+K702</f>
        <v>70.18448125</v>
      </c>
    </row>
    <row r="703" customFormat="false" ht="15" hidden="false" customHeight="false" outlineLevel="0" collapsed="false">
      <c r="J703" s="30" t="n">
        <v>0.25175</v>
      </c>
      <c r="K703" s="31" t="n">
        <f aca="false">MIN(MAX(IF($B16=1,$B6+$B7*(J703-0.5),$B6),0),1)*IF(AND($B17=1,J703&lt;$B8),1-$B9,1)*IF(AND($B18=1,J703&lt;$B11),1-$B10,1)</f>
        <v>0.37431875</v>
      </c>
      <c r="L703" s="31" t="n">
        <f aca="false">L702+K703</f>
        <v>70.5588</v>
      </c>
    </row>
    <row r="704" customFormat="false" ht="15" hidden="false" customHeight="false" outlineLevel="0" collapsed="false">
      <c r="J704" s="30" t="n">
        <v>0.25225</v>
      </c>
      <c r="K704" s="31" t="n">
        <f aca="false">MIN(MAX(IF($B16=1,$B6+$B7*(J704-0.5),$B6),0),1)*IF(AND($B17=1,J704&lt;$B8),1-$B9,1)*IF(AND($B18=1,J704&lt;$B11),1-$B10,1)</f>
        <v>0.37448125</v>
      </c>
      <c r="L704" s="31" t="n">
        <f aca="false">L703+K704</f>
        <v>70.93328125</v>
      </c>
    </row>
    <row r="705" customFormat="false" ht="15" hidden="false" customHeight="false" outlineLevel="0" collapsed="false">
      <c r="J705" s="30" t="n">
        <v>0.25275</v>
      </c>
      <c r="K705" s="31" t="n">
        <f aca="false">MIN(MAX(IF($B16=1,$B6+$B7*(J705-0.5),$B6),0),1)*IF(AND($B17=1,J705&lt;$B8),1-$B9,1)*IF(AND($B18=1,J705&lt;$B11),1-$B10,1)</f>
        <v>0.37464375</v>
      </c>
      <c r="L705" s="31" t="n">
        <f aca="false">L704+K705</f>
        <v>71.307925</v>
      </c>
    </row>
    <row r="706" customFormat="false" ht="15" hidden="false" customHeight="false" outlineLevel="0" collapsed="false">
      <c r="J706" s="30" t="n">
        <v>0.25325</v>
      </c>
      <c r="K706" s="31" t="n">
        <f aca="false">MIN(MAX(IF($B16=1,$B6+$B7*(J706-0.5),$B6),0),1)*IF(AND($B17=1,J706&lt;$B8),1-$B9,1)*IF(AND($B18=1,J706&lt;$B11),1-$B10,1)</f>
        <v>0.37480625</v>
      </c>
      <c r="L706" s="31" t="n">
        <f aca="false">L705+K706</f>
        <v>71.68273125</v>
      </c>
    </row>
    <row r="707" customFormat="false" ht="15" hidden="false" customHeight="false" outlineLevel="0" collapsed="false">
      <c r="J707" s="30" t="n">
        <v>0.25375</v>
      </c>
      <c r="K707" s="31" t="n">
        <f aca="false">MIN(MAX(IF($B16=1,$B6+$B7*(J707-0.5),$B6),0),1)*IF(AND($B17=1,J707&lt;$B8),1-$B9,1)*IF(AND($B18=1,J707&lt;$B11),1-$B10,1)</f>
        <v>0.37496875</v>
      </c>
      <c r="L707" s="31" t="n">
        <f aca="false">L706+K707</f>
        <v>72.0577</v>
      </c>
    </row>
    <row r="708" customFormat="false" ht="15" hidden="false" customHeight="false" outlineLevel="0" collapsed="false">
      <c r="J708" s="30" t="n">
        <v>0.25425</v>
      </c>
      <c r="K708" s="31" t="n">
        <f aca="false">MIN(MAX(IF($B16=1,$B6+$B7*(J708-0.5),$B6),0),1)*IF(AND($B17=1,J708&lt;$B8),1-$B9,1)*IF(AND($B18=1,J708&lt;$B11),1-$B10,1)</f>
        <v>0.37513125</v>
      </c>
      <c r="L708" s="31" t="n">
        <f aca="false">L707+K708</f>
        <v>72.43283125</v>
      </c>
    </row>
    <row r="709" customFormat="false" ht="15" hidden="false" customHeight="false" outlineLevel="0" collapsed="false">
      <c r="J709" s="30" t="n">
        <v>0.25475</v>
      </c>
      <c r="K709" s="31" t="n">
        <f aca="false">MIN(MAX(IF($B16=1,$B6+$B7*(J709-0.5),$B6),0),1)*IF(AND($B17=1,J709&lt;$B8),1-$B9,1)*IF(AND($B18=1,J709&lt;$B11),1-$B10,1)</f>
        <v>0.37529375</v>
      </c>
      <c r="L709" s="31" t="n">
        <f aca="false">L708+K709</f>
        <v>72.808125</v>
      </c>
    </row>
    <row r="710" customFormat="false" ht="15" hidden="false" customHeight="false" outlineLevel="0" collapsed="false">
      <c r="J710" s="30" t="n">
        <v>0.25525</v>
      </c>
      <c r="K710" s="31" t="n">
        <f aca="false">MIN(MAX(IF($B16=1,$B6+$B7*(J710-0.5),$B6),0),1)*IF(AND($B17=1,J710&lt;$B8),1-$B9,1)*IF(AND($B18=1,J710&lt;$B11),1-$B10,1)</f>
        <v>0.37545625</v>
      </c>
      <c r="L710" s="31" t="n">
        <f aca="false">L709+K710</f>
        <v>73.18358125</v>
      </c>
    </row>
    <row r="711" customFormat="false" ht="15" hidden="false" customHeight="false" outlineLevel="0" collapsed="false">
      <c r="J711" s="30" t="n">
        <v>0.25575</v>
      </c>
      <c r="K711" s="31" t="n">
        <f aca="false">MIN(MAX(IF($B16=1,$B6+$B7*(J711-0.5),$B6),0),1)*IF(AND($B17=1,J711&lt;$B8),1-$B9,1)*IF(AND($B18=1,J711&lt;$B11),1-$B10,1)</f>
        <v>0.37561875</v>
      </c>
      <c r="L711" s="31" t="n">
        <f aca="false">L710+K711</f>
        <v>73.5592</v>
      </c>
    </row>
    <row r="712" customFormat="false" ht="15" hidden="false" customHeight="false" outlineLevel="0" collapsed="false">
      <c r="J712" s="30" t="n">
        <v>0.25625</v>
      </c>
      <c r="K712" s="31" t="n">
        <f aca="false">MIN(MAX(IF($B16=1,$B6+$B7*(J712-0.5),$B6),0),1)*IF(AND($B17=1,J712&lt;$B8),1-$B9,1)*IF(AND($B18=1,J712&lt;$B11),1-$B10,1)</f>
        <v>0.37578125</v>
      </c>
      <c r="L712" s="31" t="n">
        <f aca="false">L711+K712</f>
        <v>73.93498125</v>
      </c>
    </row>
    <row r="713" customFormat="false" ht="15" hidden="false" customHeight="false" outlineLevel="0" collapsed="false">
      <c r="J713" s="30" t="n">
        <v>0.25675</v>
      </c>
      <c r="K713" s="31" t="n">
        <f aca="false">MIN(MAX(IF($B16=1,$B6+$B7*(J713-0.5),$B6),0),1)*IF(AND($B17=1,J713&lt;$B8),1-$B9,1)*IF(AND($B18=1,J713&lt;$B11),1-$B10,1)</f>
        <v>0.37594375</v>
      </c>
      <c r="L713" s="31" t="n">
        <f aca="false">L712+K713</f>
        <v>74.310925</v>
      </c>
    </row>
    <row r="714" customFormat="false" ht="15" hidden="false" customHeight="false" outlineLevel="0" collapsed="false">
      <c r="J714" s="30" t="n">
        <v>0.25725</v>
      </c>
      <c r="K714" s="31" t="n">
        <f aca="false">MIN(MAX(IF($B16=1,$B6+$B7*(J714-0.5),$B6),0),1)*IF(AND($B17=1,J714&lt;$B8),1-$B9,1)*IF(AND($B18=1,J714&lt;$B11),1-$B10,1)</f>
        <v>0.37610625</v>
      </c>
      <c r="L714" s="31" t="n">
        <f aca="false">L713+K714</f>
        <v>74.68703125</v>
      </c>
    </row>
    <row r="715" customFormat="false" ht="15" hidden="false" customHeight="false" outlineLevel="0" collapsed="false">
      <c r="J715" s="30" t="n">
        <v>0.25775</v>
      </c>
      <c r="K715" s="31" t="n">
        <f aca="false">MIN(MAX(IF($B16=1,$B6+$B7*(J715-0.5),$B6),0),1)*IF(AND($B17=1,J715&lt;$B8),1-$B9,1)*IF(AND($B18=1,J715&lt;$B11),1-$B10,1)</f>
        <v>0.37626875</v>
      </c>
      <c r="L715" s="31" t="n">
        <f aca="false">L714+K715</f>
        <v>75.0633</v>
      </c>
    </row>
    <row r="716" customFormat="false" ht="15" hidden="false" customHeight="false" outlineLevel="0" collapsed="false">
      <c r="J716" s="30" t="n">
        <v>0.25825</v>
      </c>
      <c r="K716" s="31" t="n">
        <f aca="false">MIN(MAX(IF($B16=1,$B6+$B7*(J716-0.5),$B6),0),1)*IF(AND($B17=1,J716&lt;$B8),1-$B9,1)*IF(AND($B18=1,J716&lt;$B11),1-$B10,1)</f>
        <v>0.37643125</v>
      </c>
      <c r="L716" s="31" t="n">
        <f aca="false">L715+K716</f>
        <v>75.43973125</v>
      </c>
    </row>
    <row r="717" customFormat="false" ht="15" hidden="false" customHeight="false" outlineLevel="0" collapsed="false">
      <c r="J717" s="30" t="n">
        <v>0.25875</v>
      </c>
      <c r="K717" s="31" t="n">
        <f aca="false">MIN(MAX(IF($B16=1,$B6+$B7*(J717-0.5),$B6),0),1)*IF(AND($B17=1,J717&lt;$B8),1-$B9,1)*IF(AND($B18=1,J717&lt;$B11),1-$B10,1)</f>
        <v>0.37659375</v>
      </c>
      <c r="L717" s="31" t="n">
        <f aca="false">L716+K717</f>
        <v>75.816325</v>
      </c>
    </row>
    <row r="718" customFormat="false" ht="15" hidden="false" customHeight="false" outlineLevel="0" collapsed="false">
      <c r="J718" s="30" t="n">
        <v>0.25925</v>
      </c>
      <c r="K718" s="31" t="n">
        <f aca="false">MIN(MAX(IF($B16=1,$B6+$B7*(J718-0.5),$B6),0),1)*IF(AND($B17=1,J718&lt;$B8),1-$B9,1)*IF(AND($B18=1,J718&lt;$B11),1-$B10,1)</f>
        <v>0.37675625</v>
      </c>
      <c r="L718" s="31" t="n">
        <f aca="false">L717+K718</f>
        <v>76.19308125</v>
      </c>
    </row>
    <row r="719" customFormat="false" ht="15" hidden="false" customHeight="false" outlineLevel="0" collapsed="false">
      <c r="J719" s="30" t="n">
        <v>0.25975</v>
      </c>
      <c r="K719" s="31" t="n">
        <f aca="false">MIN(MAX(IF($B16=1,$B6+$B7*(J719-0.5),$B6),0),1)*IF(AND($B17=1,J719&lt;$B8),1-$B9,1)*IF(AND($B18=1,J719&lt;$B11),1-$B10,1)</f>
        <v>0.37691875</v>
      </c>
      <c r="L719" s="31" t="n">
        <f aca="false">L718+K719</f>
        <v>76.57</v>
      </c>
    </row>
    <row r="720" customFormat="false" ht="15" hidden="false" customHeight="false" outlineLevel="0" collapsed="false">
      <c r="J720" s="30" t="n">
        <v>0.26025</v>
      </c>
      <c r="K720" s="31" t="n">
        <f aca="false">MIN(MAX(IF($B16=1,$B6+$B7*(J720-0.5),$B6),0),1)*IF(AND($B17=1,J720&lt;$B8),1-$B9,1)*IF(AND($B18=1,J720&lt;$B11),1-$B10,1)</f>
        <v>0.37708125</v>
      </c>
      <c r="L720" s="31" t="n">
        <f aca="false">L719+K720</f>
        <v>76.94708125</v>
      </c>
    </row>
    <row r="721" customFormat="false" ht="15" hidden="false" customHeight="false" outlineLevel="0" collapsed="false">
      <c r="J721" s="30" t="n">
        <v>0.26075</v>
      </c>
      <c r="K721" s="31" t="n">
        <f aca="false">MIN(MAX(IF($B16=1,$B6+$B7*(J721-0.5),$B6),0),1)*IF(AND($B17=1,J721&lt;$B8),1-$B9,1)*IF(AND($B18=1,J721&lt;$B11),1-$B10,1)</f>
        <v>0.37724375</v>
      </c>
      <c r="L721" s="31" t="n">
        <f aca="false">L720+K721</f>
        <v>77.324325</v>
      </c>
    </row>
    <row r="722" customFormat="false" ht="15" hidden="false" customHeight="false" outlineLevel="0" collapsed="false">
      <c r="J722" s="30" t="n">
        <v>0.26125</v>
      </c>
      <c r="K722" s="31" t="n">
        <f aca="false">MIN(MAX(IF($B16=1,$B6+$B7*(J722-0.5),$B6),0),1)*IF(AND($B17=1,J722&lt;$B8),1-$B9,1)*IF(AND($B18=1,J722&lt;$B11),1-$B10,1)</f>
        <v>0.37740625</v>
      </c>
      <c r="L722" s="31" t="n">
        <f aca="false">L721+K722</f>
        <v>77.70173125</v>
      </c>
    </row>
    <row r="723" customFormat="false" ht="15" hidden="false" customHeight="false" outlineLevel="0" collapsed="false">
      <c r="J723" s="30" t="n">
        <v>0.26175</v>
      </c>
      <c r="K723" s="31" t="n">
        <f aca="false">MIN(MAX(IF($B16=1,$B6+$B7*(J723-0.5),$B6),0),1)*IF(AND($B17=1,J723&lt;$B8),1-$B9,1)*IF(AND($B18=1,J723&lt;$B11),1-$B10,1)</f>
        <v>0.37756875</v>
      </c>
      <c r="L723" s="31" t="n">
        <f aca="false">L722+K723</f>
        <v>78.0793</v>
      </c>
    </row>
    <row r="724" customFormat="false" ht="15" hidden="false" customHeight="false" outlineLevel="0" collapsed="false">
      <c r="J724" s="30" t="n">
        <v>0.26225</v>
      </c>
      <c r="K724" s="31" t="n">
        <f aca="false">MIN(MAX(IF($B16=1,$B6+$B7*(J724-0.5),$B6),0),1)*IF(AND($B17=1,J724&lt;$B8),1-$B9,1)*IF(AND($B18=1,J724&lt;$B11),1-$B10,1)</f>
        <v>0.37773125</v>
      </c>
      <c r="L724" s="31" t="n">
        <f aca="false">L723+K724</f>
        <v>78.45703125</v>
      </c>
    </row>
    <row r="725" customFormat="false" ht="15" hidden="false" customHeight="false" outlineLevel="0" collapsed="false">
      <c r="J725" s="30" t="n">
        <v>0.26275</v>
      </c>
      <c r="K725" s="31" t="n">
        <f aca="false">MIN(MAX(IF($B16=1,$B6+$B7*(J725-0.5),$B6),0),1)*IF(AND($B17=1,J725&lt;$B8),1-$B9,1)*IF(AND($B18=1,J725&lt;$B11),1-$B10,1)</f>
        <v>0.37789375</v>
      </c>
      <c r="L725" s="31" t="n">
        <f aca="false">L724+K725</f>
        <v>78.834925</v>
      </c>
    </row>
    <row r="726" customFormat="false" ht="15" hidden="false" customHeight="false" outlineLevel="0" collapsed="false">
      <c r="J726" s="30" t="n">
        <v>0.26325</v>
      </c>
      <c r="K726" s="31" t="n">
        <f aca="false">MIN(MAX(IF($B16=1,$B6+$B7*(J726-0.5),$B6),0),1)*IF(AND($B17=1,J726&lt;$B8),1-$B9,1)*IF(AND($B18=1,J726&lt;$B11),1-$B10,1)</f>
        <v>0.37805625</v>
      </c>
      <c r="L726" s="31" t="n">
        <f aca="false">L725+K726</f>
        <v>79.21298125</v>
      </c>
    </row>
    <row r="727" customFormat="false" ht="15" hidden="false" customHeight="false" outlineLevel="0" collapsed="false">
      <c r="J727" s="30" t="n">
        <v>0.26375</v>
      </c>
      <c r="K727" s="31" t="n">
        <f aca="false">MIN(MAX(IF($B16=1,$B6+$B7*(J727-0.5),$B6),0),1)*IF(AND($B17=1,J727&lt;$B8),1-$B9,1)*IF(AND($B18=1,J727&lt;$B11),1-$B10,1)</f>
        <v>0.37821875</v>
      </c>
      <c r="L727" s="31" t="n">
        <f aca="false">L726+K727</f>
        <v>79.5912</v>
      </c>
    </row>
    <row r="728" customFormat="false" ht="15" hidden="false" customHeight="false" outlineLevel="0" collapsed="false">
      <c r="J728" s="30" t="n">
        <v>0.26425</v>
      </c>
      <c r="K728" s="31" t="n">
        <f aca="false">MIN(MAX(IF($B16=1,$B6+$B7*(J728-0.5),$B6),0),1)*IF(AND($B17=1,J728&lt;$B8),1-$B9,1)*IF(AND($B18=1,J728&lt;$B11),1-$B10,1)</f>
        <v>0.37838125</v>
      </c>
      <c r="L728" s="31" t="n">
        <f aca="false">L727+K728</f>
        <v>79.96958125</v>
      </c>
    </row>
    <row r="729" customFormat="false" ht="15" hidden="false" customHeight="false" outlineLevel="0" collapsed="false">
      <c r="J729" s="30" t="n">
        <v>0.26475</v>
      </c>
      <c r="K729" s="31" t="n">
        <f aca="false">MIN(MAX(IF($B16=1,$B6+$B7*(J729-0.5),$B6),0),1)*IF(AND($B17=1,J729&lt;$B8),1-$B9,1)*IF(AND($B18=1,J729&lt;$B11),1-$B10,1)</f>
        <v>0.37854375</v>
      </c>
      <c r="L729" s="31" t="n">
        <f aca="false">L728+K729</f>
        <v>80.348125</v>
      </c>
    </row>
    <row r="730" customFormat="false" ht="15" hidden="false" customHeight="false" outlineLevel="0" collapsed="false">
      <c r="J730" s="30" t="n">
        <v>0.26525</v>
      </c>
      <c r="K730" s="31" t="n">
        <f aca="false">MIN(MAX(IF($B16=1,$B6+$B7*(J730-0.5),$B6),0),1)*IF(AND($B17=1,J730&lt;$B8),1-$B9,1)*IF(AND($B18=1,J730&lt;$B11),1-$B10,1)</f>
        <v>0.37870625</v>
      </c>
      <c r="L730" s="31" t="n">
        <f aca="false">L729+K730</f>
        <v>80.72683125</v>
      </c>
    </row>
    <row r="731" customFormat="false" ht="15" hidden="false" customHeight="false" outlineLevel="0" collapsed="false">
      <c r="J731" s="30" t="n">
        <v>0.26575</v>
      </c>
      <c r="K731" s="31" t="n">
        <f aca="false">MIN(MAX(IF($B16=1,$B6+$B7*(J731-0.5),$B6),0),1)*IF(AND($B17=1,J731&lt;$B8),1-$B9,1)*IF(AND($B18=1,J731&lt;$B11),1-$B10,1)</f>
        <v>0.37886875</v>
      </c>
      <c r="L731" s="31" t="n">
        <f aca="false">L730+K731</f>
        <v>81.1057</v>
      </c>
    </row>
    <row r="732" customFormat="false" ht="15" hidden="false" customHeight="false" outlineLevel="0" collapsed="false">
      <c r="J732" s="30" t="n">
        <v>0.26625</v>
      </c>
      <c r="K732" s="31" t="n">
        <f aca="false">MIN(MAX(IF($B16=1,$B6+$B7*(J732-0.5),$B6),0),1)*IF(AND($B17=1,J732&lt;$B8),1-$B9,1)*IF(AND($B18=1,J732&lt;$B11),1-$B10,1)</f>
        <v>0.37903125</v>
      </c>
      <c r="L732" s="31" t="n">
        <f aca="false">L731+K732</f>
        <v>81.48473125</v>
      </c>
    </row>
    <row r="733" customFormat="false" ht="15" hidden="false" customHeight="false" outlineLevel="0" collapsed="false">
      <c r="J733" s="30" t="n">
        <v>0.26675</v>
      </c>
      <c r="K733" s="31" t="n">
        <f aca="false">MIN(MAX(IF($B16=1,$B6+$B7*(J733-0.5),$B6),0),1)*IF(AND($B17=1,J733&lt;$B8),1-$B9,1)*IF(AND($B18=1,J733&lt;$B11),1-$B10,1)</f>
        <v>0.37919375</v>
      </c>
      <c r="L733" s="31" t="n">
        <f aca="false">L732+K733</f>
        <v>81.863925</v>
      </c>
    </row>
    <row r="734" customFormat="false" ht="15" hidden="false" customHeight="false" outlineLevel="0" collapsed="false">
      <c r="J734" s="30" t="n">
        <v>0.26725</v>
      </c>
      <c r="K734" s="31" t="n">
        <f aca="false">MIN(MAX(IF($B16=1,$B6+$B7*(J734-0.5),$B6),0),1)*IF(AND($B17=1,J734&lt;$B8),1-$B9,1)*IF(AND($B18=1,J734&lt;$B11),1-$B10,1)</f>
        <v>0.37935625</v>
      </c>
      <c r="L734" s="31" t="n">
        <f aca="false">L733+K734</f>
        <v>82.24328125</v>
      </c>
    </row>
    <row r="735" customFormat="false" ht="15" hidden="false" customHeight="false" outlineLevel="0" collapsed="false">
      <c r="J735" s="30" t="n">
        <v>0.26775</v>
      </c>
      <c r="K735" s="31" t="n">
        <f aca="false">MIN(MAX(IF($B16=1,$B6+$B7*(J735-0.5),$B6),0),1)*IF(AND($B17=1,J735&lt;$B8),1-$B9,1)*IF(AND($B18=1,J735&lt;$B11),1-$B10,1)</f>
        <v>0.37951875</v>
      </c>
      <c r="L735" s="31" t="n">
        <f aca="false">L734+K735</f>
        <v>82.6228</v>
      </c>
    </row>
    <row r="736" customFormat="false" ht="15" hidden="false" customHeight="false" outlineLevel="0" collapsed="false">
      <c r="J736" s="30" t="n">
        <v>0.26825</v>
      </c>
      <c r="K736" s="31" t="n">
        <f aca="false">MIN(MAX(IF($B16=1,$B6+$B7*(J736-0.5),$B6),0),1)*IF(AND($B17=1,J736&lt;$B8),1-$B9,1)*IF(AND($B18=1,J736&lt;$B11),1-$B10,1)</f>
        <v>0.37968125</v>
      </c>
      <c r="L736" s="31" t="n">
        <f aca="false">L735+K736</f>
        <v>83.00248125</v>
      </c>
    </row>
    <row r="737" customFormat="false" ht="15" hidden="false" customHeight="false" outlineLevel="0" collapsed="false">
      <c r="J737" s="30" t="n">
        <v>0.26875</v>
      </c>
      <c r="K737" s="31" t="n">
        <f aca="false">MIN(MAX(IF($B16=1,$B6+$B7*(J737-0.5),$B6),0),1)*IF(AND($B17=1,J737&lt;$B8),1-$B9,1)*IF(AND($B18=1,J737&lt;$B11),1-$B10,1)</f>
        <v>0.37984375</v>
      </c>
      <c r="L737" s="31" t="n">
        <f aca="false">L736+K737</f>
        <v>83.382325</v>
      </c>
    </row>
    <row r="738" customFormat="false" ht="15" hidden="false" customHeight="false" outlineLevel="0" collapsed="false">
      <c r="J738" s="30" t="n">
        <v>0.26925</v>
      </c>
      <c r="K738" s="31" t="n">
        <f aca="false">MIN(MAX(IF($B16=1,$B6+$B7*(J738-0.5),$B6),0),1)*IF(AND($B17=1,J738&lt;$B8),1-$B9,1)*IF(AND($B18=1,J738&lt;$B11),1-$B10,1)</f>
        <v>0.38000625</v>
      </c>
      <c r="L738" s="31" t="n">
        <f aca="false">L737+K738</f>
        <v>83.76233125</v>
      </c>
    </row>
    <row r="739" customFormat="false" ht="15" hidden="false" customHeight="false" outlineLevel="0" collapsed="false">
      <c r="J739" s="30" t="n">
        <v>0.26975</v>
      </c>
      <c r="K739" s="31" t="n">
        <f aca="false">MIN(MAX(IF($B16=1,$B6+$B7*(J739-0.5),$B6),0),1)*IF(AND($B17=1,J739&lt;$B8),1-$B9,1)*IF(AND($B18=1,J739&lt;$B11),1-$B10,1)</f>
        <v>0.38016875</v>
      </c>
      <c r="L739" s="31" t="n">
        <f aca="false">L738+K739</f>
        <v>84.1425</v>
      </c>
    </row>
    <row r="740" customFormat="false" ht="15" hidden="false" customHeight="false" outlineLevel="0" collapsed="false">
      <c r="J740" s="30" t="n">
        <v>0.27025</v>
      </c>
      <c r="K740" s="31" t="n">
        <f aca="false">MIN(MAX(IF($B16=1,$B6+$B7*(J740-0.5),$B6),0),1)*IF(AND($B17=1,J740&lt;$B8),1-$B9,1)*IF(AND($B18=1,J740&lt;$B11),1-$B10,1)</f>
        <v>0.38033125</v>
      </c>
      <c r="L740" s="31" t="n">
        <f aca="false">L739+K740</f>
        <v>84.52283125</v>
      </c>
    </row>
    <row r="741" customFormat="false" ht="15" hidden="false" customHeight="false" outlineLevel="0" collapsed="false">
      <c r="J741" s="30" t="n">
        <v>0.27075</v>
      </c>
      <c r="K741" s="31" t="n">
        <f aca="false">MIN(MAX(IF($B16=1,$B6+$B7*(J741-0.5),$B6),0),1)*IF(AND($B17=1,J741&lt;$B8),1-$B9,1)*IF(AND($B18=1,J741&lt;$B11),1-$B10,1)</f>
        <v>0.38049375</v>
      </c>
      <c r="L741" s="31" t="n">
        <f aca="false">L740+K741</f>
        <v>84.903325</v>
      </c>
    </row>
    <row r="742" customFormat="false" ht="15" hidden="false" customHeight="false" outlineLevel="0" collapsed="false">
      <c r="J742" s="30" t="n">
        <v>0.27125</v>
      </c>
      <c r="K742" s="31" t="n">
        <f aca="false">MIN(MAX(IF($B16=1,$B6+$B7*(J742-0.5),$B6),0),1)*IF(AND($B17=1,J742&lt;$B8),1-$B9,1)*IF(AND($B18=1,J742&lt;$B11),1-$B10,1)</f>
        <v>0.38065625</v>
      </c>
      <c r="L742" s="31" t="n">
        <f aca="false">L741+K742</f>
        <v>85.28398125</v>
      </c>
    </row>
    <row r="743" customFormat="false" ht="15" hidden="false" customHeight="false" outlineLevel="0" collapsed="false">
      <c r="J743" s="30" t="n">
        <v>0.27175</v>
      </c>
      <c r="K743" s="31" t="n">
        <f aca="false">MIN(MAX(IF($B16=1,$B6+$B7*(J743-0.5),$B6),0),1)*IF(AND($B17=1,J743&lt;$B8),1-$B9,1)*IF(AND($B18=1,J743&lt;$B11),1-$B10,1)</f>
        <v>0.38081875</v>
      </c>
      <c r="L743" s="31" t="n">
        <f aca="false">L742+K743</f>
        <v>85.6648</v>
      </c>
    </row>
    <row r="744" customFormat="false" ht="15" hidden="false" customHeight="false" outlineLevel="0" collapsed="false">
      <c r="J744" s="30" t="n">
        <v>0.27225</v>
      </c>
      <c r="K744" s="31" t="n">
        <f aca="false">MIN(MAX(IF($B16=1,$B6+$B7*(J744-0.5),$B6),0),1)*IF(AND($B17=1,J744&lt;$B8),1-$B9,1)*IF(AND($B18=1,J744&lt;$B11),1-$B10,1)</f>
        <v>0.38098125</v>
      </c>
      <c r="L744" s="31" t="n">
        <f aca="false">L743+K744</f>
        <v>86.04578125</v>
      </c>
    </row>
    <row r="745" customFormat="false" ht="15" hidden="false" customHeight="false" outlineLevel="0" collapsed="false">
      <c r="J745" s="30" t="n">
        <v>0.27275</v>
      </c>
      <c r="K745" s="31" t="n">
        <f aca="false">MIN(MAX(IF($B16=1,$B6+$B7*(J745-0.5),$B6),0),1)*IF(AND($B17=1,J745&lt;$B8),1-$B9,1)*IF(AND($B18=1,J745&lt;$B11),1-$B10,1)</f>
        <v>0.38114375</v>
      </c>
      <c r="L745" s="31" t="n">
        <f aca="false">L744+K745</f>
        <v>86.426925</v>
      </c>
    </row>
    <row r="746" customFormat="false" ht="15" hidden="false" customHeight="false" outlineLevel="0" collapsed="false">
      <c r="J746" s="30" t="n">
        <v>0.27325</v>
      </c>
      <c r="K746" s="31" t="n">
        <f aca="false">MIN(MAX(IF($B16=1,$B6+$B7*(J746-0.5),$B6),0),1)*IF(AND($B17=1,J746&lt;$B8),1-$B9,1)*IF(AND($B18=1,J746&lt;$B11),1-$B10,1)</f>
        <v>0.38130625</v>
      </c>
      <c r="L746" s="31" t="n">
        <f aca="false">L745+K746</f>
        <v>86.80823125</v>
      </c>
    </row>
    <row r="747" customFormat="false" ht="15" hidden="false" customHeight="false" outlineLevel="0" collapsed="false">
      <c r="J747" s="30" t="n">
        <v>0.27375</v>
      </c>
      <c r="K747" s="31" t="n">
        <f aca="false">MIN(MAX(IF($B16=1,$B6+$B7*(J747-0.5),$B6),0),1)*IF(AND($B17=1,J747&lt;$B8),1-$B9,1)*IF(AND($B18=1,J747&lt;$B11),1-$B10,1)</f>
        <v>0.38146875</v>
      </c>
      <c r="L747" s="31" t="n">
        <f aca="false">L746+K747</f>
        <v>87.1897</v>
      </c>
    </row>
    <row r="748" customFormat="false" ht="15" hidden="false" customHeight="false" outlineLevel="0" collapsed="false">
      <c r="J748" s="30" t="n">
        <v>0.27425</v>
      </c>
      <c r="K748" s="31" t="n">
        <f aca="false">MIN(MAX(IF($B16=1,$B6+$B7*(J748-0.5),$B6),0),1)*IF(AND($B17=1,J748&lt;$B8),1-$B9,1)*IF(AND($B18=1,J748&lt;$B11),1-$B10,1)</f>
        <v>0.38163125</v>
      </c>
      <c r="L748" s="31" t="n">
        <f aca="false">L747+K748</f>
        <v>87.57133125</v>
      </c>
    </row>
    <row r="749" customFormat="false" ht="15" hidden="false" customHeight="false" outlineLevel="0" collapsed="false">
      <c r="J749" s="30" t="n">
        <v>0.27475</v>
      </c>
      <c r="K749" s="31" t="n">
        <f aca="false">MIN(MAX(IF($B16=1,$B6+$B7*(J749-0.5),$B6),0),1)*IF(AND($B17=1,J749&lt;$B8),1-$B9,1)*IF(AND($B18=1,J749&lt;$B11),1-$B10,1)</f>
        <v>0.38179375</v>
      </c>
      <c r="L749" s="31" t="n">
        <f aca="false">L748+K749</f>
        <v>87.953125</v>
      </c>
    </row>
    <row r="750" customFormat="false" ht="15" hidden="false" customHeight="false" outlineLevel="0" collapsed="false">
      <c r="J750" s="30" t="n">
        <v>0.27525</v>
      </c>
      <c r="K750" s="31" t="n">
        <f aca="false">MIN(MAX(IF($B16=1,$B6+$B7*(J750-0.5),$B6),0),1)*IF(AND($B17=1,J750&lt;$B8),1-$B9,1)*IF(AND($B18=1,J750&lt;$B11),1-$B10,1)</f>
        <v>0.38195625</v>
      </c>
      <c r="L750" s="31" t="n">
        <f aca="false">L749+K750</f>
        <v>88.33508125</v>
      </c>
    </row>
    <row r="751" customFormat="false" ht="15" hidden="false" customHeight="false" outlineLevel="0" collapsed="false">
      <c r="J751" s="30" t="n">
        <v>0.27575</v>
      </c>
      <c r="K751" s="31" t="n">
        <f aca="false">MIN(MAX(IF($B16=1,$B6+$B7*(J751-0.5),$B6),0),1)*IF(AND($B17=1,J751&lt;$B8),1-$B9,1)*IF(AND($B18=1,J751&lt;$B11),1-$B10,1)</f>
        <v>0.38211875</v>
      </c>
      <c r="L751" s="31" t="n">
        <f aca="false">L750+K751</f>
        <v>88.7172</v>
      </c>
    </row>
    <row r="752" customFormat="false" ht="15" hidden="false" customHeight="false" outlineLevel="0" collapsed="false">
      <c r="J752" s="30" t="n">
        <v>0.27625</v>
      </c>
      <c r="K752" s="31" t="n">
        <f aca="false">MIN(MAX(IF($B16=1,$B6+$B7*(J752-0.5),$B6),0),1)*IF(AND($B17=1,J752&lt;$B8),1-$B9,1)*IF(AND($B18=1,J752&lt;$B11),1-$B10,1)</f>
        <v>0.38228125</v>
      </c>
      <c r="L752" s="31" t="n">
        <f aca="false">L751+K752</f>
        <v>89.09948125</v>
      </c>
    </row>
    <row r="753" customFormat="false" ht="15" hidden="false" customHeight="false" outlineLevel="0" collapsed="false">
      <c r="J753" s="30" t="n">
        <v>0.27675</v>
      </c>
      <c r="K753" s="31" t="n">
        <f aca="false">MIN(MAX(IF($B16=1,$B6+$B7*(J753-0.5),$B6),0),1)*IF(AND($B17=1,J753&lt;$B8),1-$B9,1)*IF(AND($B18=1,J753&lt;$B11),1-$B10,1)</f>
        <v>0.38244375</v>
      </c>
      <c r="L753" s="31" t="n">
        <f aca="false">L752+K753</f>
        <v>89.481925</v>
      </c>
    </row>
    <row r="754" customFormat="false" ht="15" hidden="false" customHeight="false" outlineLevel="0" collapsed="false">
      <c r="J754" s="30" t="n">
        <v>0.27725</v>
      </c>
      <c r="K754" s="31" t="n">
        <f aca="false">MIN(MAX(IF($B16=1,$B6+$B7*(J754-0.5),$B6),0),1)*IF(AND($B17=1,J754&lt;$B8),1-$B9,1)*IF(AND($B18=1,J754&lt;$B11),1-$B10,1)</f>
        <v>0.38260625</v>
      </c>
      <c r="L754" s="31" t="n">
        <f aca="false">L753+K754</f>
        <v>89.86453125</v>
      </c>
    </row>
    <row r="755" customFormat="false" ht="15" hidden="false" customHeight="false" outlineLevel="0" collapsed="false">
      <c r="J755" s="30" t="n">
        <v>0.27775</v>
      </c>
      <c r="K755" s="31" t="n">
        <f aca="false">MIN(MAX(IF($B16=1,$B6+$B7*(J755-0.5),$B6),0),1)*IF(AND($B17=1,J755&lt;$B8),1-$B9,1)*IF(AND($B18=1,J755&lt;$B11),1-$B10,1)</f>
        <v>0.38276875</v>
      </c>
      <c r="L755" s="31" t="n">
        <f aca="false">L754+K755</f>
        <v>90.2473</v>
      </c>
    </row>
    <row r="756" customFormat="false" ht="15" hidden="false" customHeight="false" outlineLevel="0" collapsed="false">
      <c r="J756" s="30" t="n">
        <v>0.27825</v>
      </c>
      <c r="K756" s="31" t="n">
        <f aca="false">MIN(MAX(IF($B16=1,$B6+$B7*(J756-0.5),$B6),0),1)*IF(AND($B17=1,J756&lt;$B8),1-$B9,1)*IF(AND($B18=1,J756&lt;$B11),1-$B10,1)</f>
        <v>0.38293125</v>
      </c>
      <c r="L756" s="31" t="n">
        <f aca="false">L755+K756</f>
        <v>90.63023125</v>
      </c>
    </row>
    <row r="757" customFormat="false" ht="15" hidden="false" customHeight="false" outlineLevel="0" collapsed="false">
      <c r="J757" s="30" t="n">
        <v>0.27875</v>
      </c>
      <c r="K757" s="31" t="n">
        <f aca="false">MIN(MAX(IF($B16=1,$B6+$B7*(J757-0.5),$B6),0),1)*IF(AND($B17=1,J757&lt;$B8),1-$B9,1)*IF(AND($B18=1,J757&lt;$B11),1-$B10,1)</f>
        <v>0.38309375</v>
      </c>
      <c r="L757" s="31" t="n">
        <f aca="false">L756+K757</f>
        <v>91.013325</v>
      </c>
    </row>
    <row r="758" customFormat="false" ht="15" hidden="false" customHeight="false" outlineLevel="0" collapsed="false">
      <c r="J758" s="30" t="n">
        <v>0.27925</v>
      </c>
      <c r="K758" s="31" t="n">
        <f aca="false">MIN(MAX(IF($B16=1,$B6+$B7*(J758-0.5),$B6),0),1)*IF(AND($B17=1,J758&lt;$B8),1-$B9,1)*IF(AND($B18=1,J758&lt;$B11),1-$B10,1)</f>
        <v>0.38325625</v>
      </c>
      <c r="L758" s="31" t="n">
        <f aca="false">L757+K758</f>
        <v>91.39658125</v>
      </c>
    </row>
    <row r="759" customFormat="false" ht="15" hidden="false" customHeight="false" outlineLevel="0" collapsed="false">
      <c r="J759" s="30" t="n">
        <v>0.27975</v>
      </c>
      <c r="K759" s="31" t="n">
        <f aca="false">MIN(MAX(IF($B16=1,$B6+$B7*(J759-0.5),$B6),0),1)*IF(AND($B17=1,J759&lt;$B8),1-$B9,1)*IF(AND($B18=1,J759&lt;$B11),1-$B10,1)</f>
        <v>0.38341875</v>
      </c>
      <c r="L759" s="31" t="n">
        <f aca="false">L758+K759</f>
        <v>91.78</v>
      </c>
    </row>
    <row r="760" customFormat="false" ht="15" hidden="false" customHeight="false" outlineLevel="0" collapsed="false">
      <c r="J760" s="30" t="n">
        <v>0.28025</v>
      </c>
      <c r="K760" s="31" t="n">
        <f aca="false">MIN(MAX(IF($B16=1,$B6+$B7*(J760-0.5),$B6),0),1)*IF(AND($B17=1,J760&lt;$B8),1-$B9,1)*IF(AND($B18=1,J760&lt;$B11),1-$B10,1)</f>
        <v>0.38358125</v>
      </c>
      <c r="L760" s="31" t="n">
        <f aca="false">L759+K760</f>
        <v>92.16358125</v>
      </c>
    </row>
    <row r="761" customFormat="false" ht="15" hidden="false" customHeight="false" outlineLevel="0" collapsed="false">
      <c r="J761" s="30" t="n">
        <v>0.28075</v>
      </c>
      <c r="K761" s="31" t="n">
        <f aca="false">MIN(MAX(IF($B16=1,$B6+$B7*(J761-0.5),$B6),0),1)*IF(AND($B17=1,J761&lt;$B8),1-$B9,1)*IF(AND($B18=1,J761&lt;$B11),1-$B10,1)</f>
        <v>0.38374375</v>
      </c>
      <c r="L761" s="31" t="n">
        <f aca="false">L760+K761</f>
        <v>92.547325</v>
      </c>
    </row>
    <row r="762" customFormat="false" ht="15" hidden="false" customHeight="false" outlineLevel="0" collapsed="false">
      <c r="J762" s="30" t="n">
        <v>0.28125</v>
      </c>
      <c r="K762" s="31" t="n">
        <f aca="false">MIN(MAX(IF($B16=1,$B6+$B7*(J762-0.5),$B6),0),1)*IF(AND($B17=1,J762&lt;$B8),1-$B9,1)*IF(AND($B18=1,J762&lt;$B11),1-$B10,1)</f>
        <v>0.38390625</v>
      </c>
      <c r="L762" s="31" t="n">
        <f aca="false">L761+K762</f>
        <v>92.93123125</v>
      </c>
    </row>
    <row r="763" customFormat="false" ht="15" hidden="false" customHeight="false" outlineLevel="0" collapsed="false">
      <c r="J763" s="30" t="n">
        <v>0.28175</v>
      </c>
      <c r="K763" s="31" t="n">
        <f aca="false">MIN(MAX(IF($B16=1,$B6+$B7*(J763-0.5),$B6),0),1)*IF(AND($B17=1,J763&lt;$B8),1-$B9,1)*IF(AND($B18=1,J763&lt;$B11),1-$B10,1)</f>
        <v>0.38406875</v>
      </c>
      <c r="L763" s="31" t="n">
        <f aca="false">L762+K763</f>
        <v>93.3153</v>
      </c>
    </row>
    <row r="764" customFormat="false" ht="15" hidden="false" customHeight="false" outlineLevel="0" collapsed="false">
      <c r="J764" s="30" t="n">
        <v>0.28225</v>
      </c>
      <c r="K764" s="31" t="n">
        <f aca="false">MIN(MAX(IF($B16=1,$B6+$B7*(J764-0.5),$B6),0),1)*IF(AND($B17=1,J764&lt;$B8),1-$B9,1)*IF(AND($B18=1,J764&lt;$B11),1-$B10,1)</f>
        <v>0.38423125</v>
      </c>
      <c r="L764" s="31" t="n">
        <f aca="false">L763+K764</f>
        <v>93.69953125</v>
      </c>
    </row>
    <row r="765" customFormat="false" ht="15" hidden="false" customHeight="false" outlineLevel="0" collapsed="false">
      <c r="J765" s="30" t="n">
        <v>0.28275</v>
      </c>
      <c r="K765" s="31" t="n">
        <f aca="false">MIN(MAX(IF($B16=1,$B6+$B7*(J765-0.5),$B6),0),1)*IF(AND($B17=1,J765&lt;$B8),1-$B9,1)*IF(AND($B18=1,J765&lt;$B11),1-$B10,1)</f>
        <v>0.38439375</v>
      </c>
      <c r="L765" s="31" t="n">
        <f aca="false">L764+K765</f>
        <v>94.083925</v>
      </c>
    </row>
    <row r="766" customFormat="false" ht="15" hidden="false" customHeight="false" outlineLevel="0" collapsed="false">
      <c r="J766" s="30" t="n">
        <v>0.28325</v>
      </c>
      <c r="K766" s="31" t="n">
        <f aca="false">MIN(MAX(IF($B16=1,$B6+$B7*(J766-0.5),$B6),0),1)*IF(AND($B17=1,J766&lt;$B8),1-$B9,1)*IF(AND($B18=1,J766&lt;$B11),1-$B10,1)</f>
        <v>0.38455625</v>
      </c>
      <c r="L766" s="31" t="n">
        <f aca="false">L765+K766</f>
        <v>94.46848125</v>
      </c>
    </row>
    <row r="767" customFormat="false" ht="15" hidden="false" customHeight="false" outlineLevel="0" collapsed="false">
      <c r="J767" s="30" t="n">
        <v>0.28375</v>
      </c>
      <c r="K767" s="31" t="n">
        <f aca="false">MIN(MAX(IF($B16=1,$B6+$B7*(J767-0.5),$B6),0),1)*IF(AND($B17=1,J767&lt;$B8),1-$B9,1)*IF(AND($B18=1,J767&lt;$B11),1-$B10,1)</f>
        <v>0.38471875</v>
      </c>
      <c r="L767" s="31" t="n">
        <f aca="false">L766+K767</f>
        <v>94.8532</v>
      </c>
    </row>
    <row r="768" customFormat="false" ht="15" hidden="false" customHeight="false" outlineLevel="0" collapsed="false">
      <c r="J768" s="30" t="n">
        <v>0.28425</v>
      </c>
      <c r="K768" s="31" t="n">
        <f aca="false">MIN(MAX(IF($B16=1,$B6+$B7*(J768-0.5),$B6),0),1)*IF(AND($B17=1,J768&lt;$B8),1-$B9,1)*IF(AND($B18=1,J768&lt;$B11),1-$B10,1)</f>
        <v>0.38488125</v>
      </c>
      <c r="L768" s="31" t="n">
        <f aca="false">L767+K768</f>
        <v>95.23808125</v>
      </c>
    </row>
    <row r="769" customFormat="false" ht="15" hidden="false" customHeight="false" outlineLevel="0" collapsed="false">
      <c r="J769" s="30" t="n">
        <v>0.28475</v>
      </c>
      <c r="K769" s="31" t="n">
        <f aca="false">MIN(MAX(IF($B16=1,$B6+$B7*(J769-0.5),$B6),0),1)*IF(AND($B17=1,J769&lt;$B8),1-$B9,1)*IF(AND($B18=1,J769&lt;$B11),1-$B10,1)</f>
        <v>0.38504375</v>
      </c>
      <c r="L769" s="31" t="n">
        <f aca="false">L768+K769</f>
        <v>95.623125</v>
      </c>
    </row>
    <row r="770" customFormat="false" ht="15" hidden="false" customHeight="false" outlineLevel="0" collapsed="false">
      <c r="J770" s="30" t="n">
        <v>0.28525</v>
      </c>
      <c r="K770" s="31" t="n">
        <f aca="false">MIN(MAX(IF($B16=1,$B6+$B7*(J770-0.5),$B6),0),1)*IF(AND($B17=1,J770&lt;$B8),1-$B9,1)*IF(AND($B18=1,J770&lt;$B11),1-$B10,1)</f>
        <v>0.38520625</v>
      </c>
      <c r="L770" s="31" t="n">
        <f aca="false">L769+K770</f>
        <v>96.00833125</v>
      </c>
    </row>
    <row r="771" customFormat="false" ht="15" hidden="false" customHeight="false" outlineLevel="0" collapsed="false">
      <c r="J771" s="30" t="n">
        <v>0.28575</v>
      </c>
      <c r="K771" s="31" t="n">
        <f aca="false">MIN(MAX(IF($B16=1,$B6+$B7*(J771-0.5),$B6),0),1)*IF(AND($B17=1,J771&lt;$B8),1-$B9,1)*IF(AND($B18=1,J771&lt;$B11),1-$B10,1)</f>
        <v>0.38536875</v>
      </c>
      <c r="L771" s="31" t="n">
        <f aca="false">L770+K771</f>
        <v>96.3937</v>
      </c>
    </row>
    <row r="772" customFormat="false" ht="15" hidden="false" customHeight="false" outlineLevel="0" collapsed="false">
      <c r="J772" s="30" t="n">
        <v>0.28625</v>
      </c>
      <c r="K772" s="31" t="n">
        <f aca="false">MIN(MAX(IF($B16=1,$B6+$B7*(J772-0.5),$B6),0),1)*IF(AND($B17=1,J772&lt;$B8),1-$B9,1)*IF(AND($B18=1,J772&lt;$B11),1-$B10,1)</f>
        <v>0.38553125</v>
      </c>
      <c r="L772" s="31" t="n">
        <f aca="false">L771+K772</f>
        <v>96.77923125</v>
      </c>
    </row>
    <row r="773" customFormat="false" ht="15" hidden="false" customHeight="false" outlineLevel="0" collapsed="false">
      <c r="J773" s="30" t="n">
        <v>0.28675</v>
      </c>
      <c r="K773" s="31" t="n">
        <f aca="false">MIN(MAX(IF($B16=1,$B6+$B7*(J773-0.5),$B6),0),1)*IF(AND($B17=1,J773&lt;$B8),1-$B9,1)*IF(AND($B18=1,J773&lt;$B11),1-$B10,1)</f>
        <v>0.38569375</v>
      </c>
      <c r="L773" s="31" t="n">
        <f aca="false">L772+K773</f>
        <v>97.164925</v>
      </c>
    </row>
    <row r="774" customFormat="false" ht="15" hidden="false" customHeight="false" outlineLevel="0" collapsed="false">
      <c r="J774" s="30" t="n">
        <v>0.28725</v>
      </c>
      <c r="K774" s="31" t="n">
        <f aca="false">MIN(MAX(IF($B16=1,$B6+$B7*(J774-0.5),$B6),0),1)*IF(AND($B17=1,J774&lt;$B8),1-$B9,1)*IF(AND($B18=1,J774&lt;$B11),1-$B10,1)</f>
        <v>0.38585625</v>
      </c>
      <c r="L774" s="31" t="n">
        <f aca="false">L773+K774</f>
        <v>97.55078125</v>
      </c>
    </row>
    <row r="775" customFormat="false" ht="15" hidden="false" customHeight="false" outlineLevel="0" collapsed="false">
      <c r="J775" s="30" t="n">
        <v>0.28775</v>
      </c>
      <c r="K775" s="31" t="n">
        <f aca="false">MIN(MAX(IF($B16=1,$B6+$B7*(J775-0.5),$B6),0),1)*IF(AND($B17=1,J775&lt;$B8),1-$B9,1)*IF(AND($B18=1,J775&lt;$B11),1-$B10,1)</f>
        <v>0.38601875</v>
      </c>
      <c r="L775" s="31" t="n">
        <f aca="false">L774+K775</f>
        <v>97.9368</v>
      </c>
    </row>
    <row r="776" customFormat="false" ht="15" hidden="false" customHeight="false" outlineLevel="0" collapsed="false">
      <c r="J776" s="30" t="n">
        <v>0.28825</v>
      </c>
      <c r="K776" s="31" t="n">
        <f aca="false">MIN(MAX(IF($B16=1,$B6+$B7*(J776-0.5),$B6),0),1)*IF(AND($B17=1,J776&lt;$B8),1-$B9,1)*IF(AND($B18=1,J776&lt;$B11),1-$B10,1)</f>
        <v>0.38618125</v>
      </c>
      <c r="L776" s="31" t="n">
        <f aca="false">L775+K776</f>
        <v>98.32298125</v>
      </c>
    </row>
    <row r="777" customFormat="false" ht="15" hidden="false" customHeight="false" outlineLevel="0" collapsed="false">
      <c r="J777" s="30" t="n">
        <v>0.28875</v>
      </c>
      <c r="K777" s="31" t="n">
        <f aca="false">MIN(MAX(IF($B16=1,$B6+$B7*(J777-0.5),$B6),0),1)*IF(AND($B17=1,J777&lt;$B8),1-$B9,1)*IF(AND($B18=1,J777&lt;$B11),1-$B10,1)</f>
        <v>0.38634375</v>
      </c>
      <c r="L777" s="31" t="n">
        <f aca="false">L776+K777</f>
        <v>98.709325</v>
      </c>
    </row>
    <row r="778" customFormat="false" ht="15" hidden="false" customHeight="false" outlineLevel="0" collapsed="false">
      <c r="J778" s="30" t="n">
        <v>0.28925</v>
      </c>
      <c r="K778" s="31" t="n">
        <f aca="false">MIN(MAX(IF($B16=1,$B6+$B7*(J778-0.5),$B6),0),1)*IF(AND($B17=1,J778&lt;$B8),1-$B9,1)*IF(AND($B18=1,J778&lt;$B11),1-$B10,1)</f>
        <v>0.38650625</v>
      </c>
      <c r="L778" s="31" t="n">
        <f aca="false">L777+K778</f>
        <v>99.09583125</v>
      </c>
    </row>
    <row r="779" customFormat="false" ht="15" hidden="false" customHeight="false" outlineLevel="0" collapsed="false">
      <c r="J779" s="30" t="n">
        <v>0.28975</v>
      </c>
      <c r="K779" s="31" t="n">
        <f aca="false">MIN(MAX(IF($B16=1,$B6+$B7*(J779-0.5),$B6),0),1)*IF(AND($B17=1,J779&lt;$B8),1-$B9,1)*IF(AND($B18=1,J779&lt;$B11),1-$B10,1)</f>
        <v>0.38666875</v>
      </c>
      <c r="L779" s="31" t="n">
        <f aca="false">L778+K779</f>
        <v>99.4825</v>
      </c>
    </row>
    <row r="780" customFormat="false" ht="15" hidden="false" customHeight="false" outlineLevel="0" collapsed="false">
      <c r="J780" s="30" t="n">
        <v>0.29025</v>
      </c>
      <c r="K780" s="31" t="n">
        <f aca="false">MIN(MAX(IF($B16=1,$B6+$B7*(J780-0.5),$B6),0),1)*IF(AND($B17=1,J780&lt;$B8),1-$B9,1)*IF(AND($B18=1,J780&lt;$B11),1-$B10,1)</f>
        <v>0.38683125</v>
      </c>
      <c r="L780" s="31" t="n">
        <f aca="false">L779+K780</f>
        <v>99.86933125</v>
      </c>
    </row>
    <row r="781" customFormat="false" ht="15" hidden="false" customHeight="false" outlineLevel="0" collapsed="false">
      <c r="J781" s="30" t="n">
        <v>0.29075</v>
      </c>
      <c r="K781" s="31" t="n">
        <f aca="false">MIN(MAX(IF($B16=1,$B6+$B7*(J781-0.5),$B6),0),1)*IF(AND($B17=1,J781&lt;$B8),1-$B9,1)*IF(AND($B18=1,J781&lt;$B11),1-$B10,1)</f>
        <v>0.38699375</v>
      </c>
      <c r="L781" s="31" t="n">
        <f aca="false">L780+K781</f>
        <v>100.256325</v>
      </c>
    </row>
    <row r="782" customFormat="false" ht="15" hidden="false" customHeight="false" outlineLevel="0" collapsed="false">
      <c r="J782" s="30" t="n">
        <v>0.29125</v>
      </c>
      <c r="K782" s="31" t="n">
        <f aca="false">MIN(MAX(IF($B16=1,$B6+$B7*(J782-0.5),$B6),0),1)*IF(AND($B17=1,J782&lt;$B8),1-$B9,1)*IF(AND($B18=1,J782&lt;$B11),1-$B10,1)</f>
        <v>0.38715625</v>
      </c>
      <c r="L782" s="31" t="n">
        <f aca="false">L781+K782</f>
        <v>100.64348125</v>
      </c>
    </row>
    <row r="783" customFormat="false" ht="15" hidden="false" customHeight="false" outlineLevel="0" collapsed="false">
      <c r="J783" s="30" t="n">
        <v>0.29175</v>
      </c>
      <c r="K783" s="31" t="n">
        <f aca="false">MIN(MAX(IF($B16=1,$B6+$B7*(J783-0.5),$B6),0),1)*IF(AND($B17=1,J783&lt;$B8),1-$B9,1)*IF(AND($B18=1,J783&lt;$B11),1-$B10,1)</f>
        <v>0.38731875</v>
      </c>
      <c r="L783" s="31" t="n">
        <f aca="false">L782+K783</f>
        <v>101.0308</v>
      </c>
    </row>
    <row r="784" customFormat="false" ht="15" hidden="false" customHeight="false" outlineLevel="0" collapsed="false">
      <c r="J784" s="30" t="n">
        <v>0.29225</v>
      </c>
      <c r="K784" s="31" t="n">
        <f aca="false">MIN(MAX(IF($B16=1,$B6+$B7*(J784-0.5),$B6),0),1)*IF(AND($B17=1,J784&lt;$B8),1-$B9,1)*IF(AND($B18=1,J784&lt;$B11),1-$B10,1)</f>
        <v>0.38748125</v>
      </c>
      <c r="L784" s="31" t="n">
        <f aca="false">L783+K784</f>
        <v>101.41828125</v>
      </c>
    </row>
    <row r="785" customFormat="false" ht="15" hidden="false" customHeight="false" outlineLevel="0" collapsed="false">
      <c r="J785" s="30" t="n">
        <v>0.29275</v>
      </c>
      <c r="K785" s="31" t="n">
        <f aca="false">MIN(MAX(IF($B16=1,$B6+$B7*(J785-0.5),$B6),0),1)*IF(AND($B17=1,J785&lt;$B8),1-$B9,1)*IF(AND($B18=1,J785&lt;$B11),1-$B10,1)</f>
        <v>0.38764375</v>
      </c>
      <c r="L785" s="31" t="n">
        <f aca="false">L784+K785</f>
        <v>101.805925</v>
      </c>
    </row>
    <row r="786" customFormat="false" ht="15" hidden="false" customHeight="false" outlineLevel="0" collapsed="false">
      <c r="J786" s="30" t="n">
        <v>0.29325</v>
      </c>
      <c r="K786" s="31" t="n">
        <f aca="false">MIN(MAX(IF($B16=1,$B6+$B7*(J786-0.5),$B6),0),1)*IF(AND($B17=1,J786&lt;$B8),1-$B9,1)*IF(AND($B18=1,J786&lt;$B11),1-$B10,1)</f>
        <v>0.38780625</v>
      </c>
      <c r="L786" s="31" t="n">
        <f aca="false">L785+K786</f>
        <v>102.19373125</v>
      </c>
    </row>
    <row r="787" customFormat="false" ht="15" hidden="false" customHeight="false" outlineLevel="0" collapsed="false">
      <c r="J787" s="30" t="n">
        <v>0.29375</v>
      </c>
      <c r="K787" s="31" t="n">
        <f aca="false">MIN(MAX(IF($B16=1,$B6+$B7*(J787-0.5),$B6),0),1)*IF(AND($B17=1,J787&lt;$B8),1-$B9,1)*IF(AND($B18=1,J787&lt;$B11),1-$B10,1)</f>
        <v>0.38796875</v>
      </c>
      <c r="L787" s="31" t="n">
        <f aca="false">L786+K787</f>
        <v>102.5817</v>
      </c>
    </row>
    <row r="788" customFormat="false" ht="15" hidden="false" customHeight="false" outlineLevel="0" collapsed="false">
      <c r="J788" s="30" t="n">
        <v>0.29425</v>
      </c>
      <c r="K788" s="31" t="n">
        <f aca="false">MIN(MAX(IF($B16=1,$B6+$B7*(J788-0.5),$B6),0),1)*IF(AND($B17=1,J788&lt;$B8),1-$B9,1)*IF(AND($B18=1,J788&lt;$B11),1-$B10,1)</f>
        <v>0.38813125</v>
      </c>
      <c r="L788" s="31" t="n">
        <f aca="false">L787+K788</f>
        <v>102.96983125</v>
      </c>
    </row>
    <row r="789" customFormat="false" ht="15" hidden="false" customHeight="false" outlineLevel="0" collapsed="false">
      <c r="J789" s="30" t="n">
        <v>0.29475</v>
      </c>
      <c r="K789" s="31" t="n">
        <f aca="false">MIN(MAX(IF($B16=1,$B6+$B7*(J789-0.5),$B6),0),1)*IF(AND($B17=1,J789&lt;$B8),1-$B9,1)*IF(AND($B18=1,J789&lt;$B11),1-$B10,1)</f>
        <v>0.38829375</v>
      </c>
      <c r="L789" s="31" t="n">
        <f aca="false">L788+K789</f>
        <v>103.358125</v>
      </c>
    </row>
    <row r="790" customFormat="false" ht="15" hidden="false" customHeight="false" outlineLevel="0" collapsed="false">
      <c r="J790" s="30" t="n">
        <v>0.29525</v>
      </c>
      <c r="K790" s="31" t="n">
        <f aca="false">MIN(MAX(IF($B16=1,$B6+$B7*(J790-0.5),$B6),0),1)*IF(AND($B17=1,J790&lt;$B8),1-$B9,1)*IF(AND($B18=1,J790&lt;$B11),1-$B10,1)</f>
        <v>0.38845625</v>
      </c>
      <c r="L790" s="31" t="n">
        <f aca="false">L789+K790</f>
        <v>103.74658125</v>
      </c>
    </row>
    <row r="791" customFormat="false" ht="15" hidden="false" customHeight="false" outlineLevel="0" collapsed="false">
      <c r="J791" s="30" t="n">
        <v>0.29575</v>
      </c>
      <c r="K791" s="31" t="n">
        <f aca="false">MIN(MAX(IF($B16=1,$B6+$B7*(J791-0.5),$B6),0),1)*IF(AND($B17=1,J791&lt;$B8),1-$B9,1)*IF(AND($B18=1,J791&lt;$B11),1-$B10,1)</f>
        <v>0.38861875</v>
      </c>
      <c r="L791" s="31" t="n">
        <f aca="false">L790+K791</f>
        <v>104.1352</v>
      </c>
    </row>
    <row r="792" customFormat="false" ht="15" hidden="false" customHeight="false" outlineLevel="0" collapsed="false">
      <c r="J792" s="30" t="n">
        <v>0.29625</v>
      </c>
      <c r="K792" s="31" t="n">
        <f aca="false">MIN(MAX(IF($B16=1,$B6+$B7*(J792-0.5),$B6),0),1)*IF(AND($B17=1,J792&lt;$B8),1-$B9,1)*IF(AND($B18=1,J792&lt;$B11),1-$B10,1)</f>
        <v>0.38878125</v>
      </c>
      <c r="L792" s="31" t="n">
        <f aca="false">L791+K792</f>
        <v>104.52398125</v>
      </c>
    </row>
    <row r="793" customFormat="false" ht="15" hidden="false" customHeight="false" outlineLevel="0" collapsed="false">
      <c r="J793" s="30" t="n">
        <v>0.29675</v>
      </c>
      <c r="K793" s="31" t="n">
        <f aca="false">MIN(MAX(IF($B16=1,$B6+$B7*(J793-0.5),$B6),0),1)*IF(AND($B17=1,J793&lt;$B8),1-$B9,1)*IF(AND($B18=1,J793&lt;$B11),1-$B10,1)</f>
        <v>0.38894375</v>
      </c>
      <c r="L793" s="31" t="n">
        <f aca="false">L792+K793</f>
        <v>104.912925</v>
      </c>
    </row>
    <row r="794" customFormat="false" ht="15" hidden="false" customHeight="false" outlineLevel="0" collapsed="false">
      <c r="J794" s="30" t="n">
        <v>0.29725</v>
      </c>
      <c r="K794" s="31" t="n">
        <f aca="false">MIN(MAX(IF($B16=1,$B6+$B7*(J794-0.5),$B6),0),1)*IF(AND($B17=1,J794&lt;$B8),1-$B9,1)*IF(AND($B18=1,J794&lt;$B11),1-$B10,1)</f>
        <v>0.38910625</v>
      </c>
      <c r="L794" s="31" t="n">
        <f aca="false">L793+K794</f>
        <v>105.30203125</v>
      </c>
    </row>
    <row r="795" customFormat="false" ht="15" hidden="false" customHeight="false" outlineLevel="0" collapsed="false">
      <c r="J795" s="30" t="n">
        <v>0.29775</v>
      </c>
      <c r="K795" s="31" t="n">
        <f aca="false">MIN(MAX(IF($B16=1,$B6+$B7*(J795-0.5),$B6),0),1)*IF(AND($B17=1,J795&lt;$B8),1-$B9,1)*IF(AND($B18=1,J795&lt;$B11),1-$B10,1)</f>
        <v>0.38926875</v>
      </c>
      <c r="L795" s="31" t="n">
        <f aca="false">L794+K795</f>
        <v>105.6913</v>
      </c>
    </row>
    <row r="796" customFormat="false" ht="15" hidden="false" customHeight="false" outlineLevel="0" collapsed="false">
      <c r="J796" s="30" t="n">
        <v>0.29825</v>
      </c>
      <c r="K796" s="31" t="n">
        <f aca="false">MIN(MAX(IF($B16=1,$B6+$B7*(J796-0.5),$B6),0),1)*IF(AND($B17=1,J796&lt;$B8),1-$B9,1)*IF(AND($B18=1,J796&lt;$B11),1-$B10,1)</f>
        <v>0.38943125</v>
      </c>
      <c r="L796" s="31" t="n">
        <f aca="false">L795+K796</f>
        <v>106.08073125</v>
      </c>
    </row>
    <row r="797" customFormat="false" ht="15" hidden="false" customHeight="false" outlineLevel="0" collapsed="false">
      <c r="J797" s="30" t="n">
        <v>0.29875</v>
      </c>
      <c r="K797" s="31" t="n">
        <f aca="false">MIN(MAX(IF($B16=1,$B6+$B7*(J797-0.5),$B6),0),1)*IF(AND($B17=1,J797&lt;$B8),1-$B9,1)*IF(AND($B18=1,J797&lt;$B11),1-$B10,1)</f>
        <v>0.38959375</v>
      </c>
      <c r="L797" s="31" t="n">
        <f aca="false">L796+K797</f>
        <v>106.470325</v>
      </c>
    </row>
    <row r="798" customFormat="false" ht="15" hidden="false" customHeight="false" outlineLevel="0" collapsed="false">
      <c r="J798" s="30" t="n">
        <v>0.29925</v>
      </c>
      <c r="K798" s="31" t="n">
        <f aca="false">MIN(MAX(IF($B16=1,$B6+$B7*(J798-0.5),$B6),0),1)*IF(AND($B17=1,J798&lt;$B8),1-$B9,1)*IF(AND($B18=1,J798&lt;$B11),1-$B10,1)</f>
        <v>0.38975625</v>
      </c>
      <c r="L798" s="31" t="n">
        <f aca="false">L797+K798</f>
        <v>106.86008125</v>
      </c>
    </row>
    <row r="799" customFormat="false" ht="15" hidden="false" customHeight="false" outlineLevel="0" collapsed="false">
      <c r="J799" s="30" t="n">
        <v>0.29975</v>
      </c>
      <c r="K799" s="31" t="n">
        <f aca="false">MIN(MAX(IF($B16=1,$B6+$B7*(J799-0.5),$B6),0),1)*IF(AND($B17=1,J799&lt;$B8),1-$B9,1)*IF(AND($B18=1,J799&lt;$B11),1-$B10,1)</f>
        <v>0.38991875</v>
      </c>
      <c r="L799" s="31" t="n">
        <f aca="false">L798+K799</f>
        <v>107.25</v>
      </c>
    </row>
    <row r="800" customFormat="false" ht="15" hidden="false" customHeight="false" outlineLevel="0" collapsed="false">
      <c r="J800" s="30" t="n">
        <v>0.30025</v>
      </c>
      <c r="K800" s="31" t="n">
        <f aca="false">MIN(MAX(IF($B16=1,$B6+$B7*(J800-0.5),$B6),0),1)*IF(AND($B17=1,J800&lt;$B8),1-$B9,1)*IF(AND($B18=1,J800&lt;$B11),1-$B10,1)</f>
        <v>0.39008125</v>
      </c>
      <c r="L800" s="31" t="n">
        <f aca="false">L799+K800</f>
        <v>107.64008125</v>
      </c>
    </row>
    <row r="801" customFormat="false" ht="15" hidden="false" customHeight="false" outlineLevel="0" collapsed="false">
      <c r="J801" s="30" t="n">
        <v>0.30075</v>
      </c>
      <c r="K801" s="31" t="n">
        <f aca="false">MIN(MAX(IF($B16=1,$B6+$B7*(J801-0.5),$B6),0),1)*IF(AND($B17=1,J801&lt;$B8),1-$B9,1)*IF(AND($B18=1,J801&lt;$B11),1-$B10,1)</f>
        <v>0.39024375</v>
      </c>
      <c r="L801" s="31" t="n">
        <f aca="false">L800+K801</f>
        <v>108.030325</v>
      </c>
    </row>
    <row r="802" customFormat="false" ht="15" hidden="false" customHeight="false" outlineLevel="0" collapsed="false">
      <c r="J802" s="30" t="n">
        <v>0.30125</v>
      </c>
      <c r="K802" s="31" t="n">
        <f aca="false">MIN(MAX(IF($B16=1,$B6+$B7*(J802-0.5),$B6),0),1)*IF(AND($B17=1,J802&lt;$B8),1-$B9,1)*IF(AND($B18=1,J802&lt;$B11),1-$B10,1)</f>
        <v>0.39040625</v>
      </c>
      <c r="L802" s="31" t="n">
        <f aca="false">L801+K802</f>
        <v>108.42073125</v>
      </c>
    </row>
    <row r="803" customFormat="false" ht="15" hidden="false" customHeight="false" outlineLevel="0" collapsed="false">
      <c r="J803" s="30" t="n">
        <v>0.30175</v>
      </c>
      <c r="K803" s="31" t="n">
        <f aca="false">MIN(MAX(IF($B16=1,$B6+$B7*(J803-0.5),$B6),0),1)*IF(AND($B17=1,J803&lt;$B8),1-$B9,1)*IF(AND($B18=1,J803&lt;$B11),1-$B10,1)</f>
        <v>0.39056875</v>
      </c>
      <c r="L803" s="31" t="n">
        <f aca="false">L802+K803</f>
        <v>108.8113</v>
      </c>
    </row>
    <row r="804" customFormat="false" ht="15" hidden="false" customHeight="false" outlineLevel="0" collapsed="false">
      <c r="J804" s="30" t="n">
        <v>0.30225</v>
      </c>
      <c r="K804" s="31" t="n">
        <f aca="false">MIN(MAX(IF($B16=1,$B6+$B7*(J804-0.5),$B6),0),1)*IF(AND($B17=1,J804&lt;$B8),1-$B9,1)*IF(AND($B18=1,J804&lt;$B11),1-$B10,1)</f>
        <v>0.39073125</v>
      </c>
      <c r="L804" s="31" t="n">
        <f aca="false">L803+K804</f>
        <v>109.20203125</v>
      </c>
    </row>
    <row r="805" customFormat="false" ht="15" hidden="false" customHeight="false" outlineLevel="0" collapsed="false">
      <c r="J805" s="30" t="n">
        <v>0.30275</v>
      </c>
      <c r="K805" s="31" t="n">
        <f aca="false">MIN(MAX(IF($B16=1,$B6+$B7*(J805-0.5),$B6),0),1)*IF(AND($B17=1,J805&lt;$B8),1-$B9,1)*IF(AND($B18=1,J805&lt;$B11),1-$B10,1)</f>
        <v>0.39089375</v>
      </c>
      <c r="L805" s="31" t="n">
        <f aca="false">L804+K805</f>
        <v>109.592925</v>
      </c>
    </row>
    <row r="806" customFormat="false" ht="15" hidden="false" customHeight="false" outlineLevel="0" collapsed="false">
      <c r="J806" s="30" t="n">
        <v>0.30325</v>
      </c>
      <c r="K806" s="31" t="n">
        <f aca="false">MIN(MAX(IF($B16=1,$B6+$B7*(J806-0.5),$B6),0),1)*IF(AND($B17=1,J806&lt;$B8),1-$B9,1)*IF(AND($B18=1,J806&lt;$B11),1-$B10,1)</f>
        <v>0.39105625</v>
      </c>
      <c r="L806" s="31" t="n">
        <f aca="false">L805+K806</f>
        <v>109.98398125</v>
      </c>
    </row>
    <row r="807" customFormat="false" ht="15" hidden="false" customHeight="false" outlineLevel="0" collapsed="false">
      <c r="J807" s="30" t="n">
        <v>0.30375</v>
      </c>
      <c r="K807" s="31" t="n">
        <f aca="false">MIN(MAX(IF($B16=1,$B6+$B7*(J807-0.5),$B6),0),1)*IF(AND($B17=1,J807&lt;$B8),1-$B9,1)*IF(AND($B18=1,J807&lt;$B11),1-$B10,1)</f>
        <v>0.39121875</v>
      </c>
      <c r="L807" s="31" t="n">
        <f aca="false">L806+K807</f>
        <v>110.3752</v>
      </c>
    </row>
    <row r="808" customFormat="false" ht="15" hidden="false" customHeight="false" outlineLevel="0" collapsed="false">
      <c r="J808" s="30" t="n">
        <v>0.30425</v>
      </c>
      <c r="K808" s="31" t="n">
        <f aca="false">MIN(MAX(IF($B16=1,$B6+$B7*(J808-0.5),$B6),0),1)*IF(AND($B17=1,J808&lt;$B8),1-$B9,1)*IF(AND($B18=1,J808&lt;$B11),1-$B10,1)</f>
        <v>0.39138125</v>
      </c>
      <c r="L808" s="31" t="n">
        <f aca="false">L807+K808</f>
        <v>110.76658125</v>
      </c>
    </row>
    <row r="809" customFormat="false" ht="15" hidden="false" customHeight="false" outlineLevel="0" collapsed="false">
      <c r="J809" s="30" t="n">
        <v>0.30475</v>
      </c>
      <c r="K809" s="31" t="n">
        <f aca="false">MIN(MAX(IF($B16=1,$B6+$B7*(J809-0.5),$B6),0),1)*IF(AND($B17=1,J809&lt;$B8),1-$B9,1)*IF(AND($B18=1,J809&lt;$B11),1-$B10,1)</f>
        <v>0.39154375</v>
      </c>
      <c r="L809" s="31" t="n">
        <f aca="false">L808+K809</f>
        <v>111.158125</v>
      </c>
    </row>
    <row r="810" customFormat="false" ht="15" hidden="false" customHeight="false" outlineLevel="0" collapsed="false">
      <c r="J810" s="30" t="n">
        <v>0.30525</v>
      </c>
      <c r="K810" s="31" t="n">
        <f aca="false">MIN(MAX(IF($B16=1,$B6+$B7*(J810-0.5),$B6),0),1)*IF(AND($B17=1,J810&lt;$B8),1-$B9,1)*IF(AND($B18=1,J810&lt;$B11),1-$B10,1)</f>
        <v>0.39170625</v>
      </c>
      <c r="L810" s="31" t="n">
        <f aca="false">L809+K810</f>
        <v>111.54983125</v>
      </c>
    </row>
    <row r="811" customFormat="false" ht="15" hidden="false" customHeight="false" outlineLevel="0" collapsed="false">
      <c r="J811" s="30" t="n">
        <v>0.30575</v>
      </c>
      <c r="K811" s="31" t="n">
        <f aca="false">MIN(MAX(IF($B16=1,$B6+$B7*(J811-0.5),$B6),0),1)*IF(AND($B17=1,J811&lt;$B8),1-$B9,1)*IF(AND($B18=1,J811&lt;$B11),1-$B10,1)</f>
        <v>0.39186875</v>
      </c>
      <c r="L811" s="31" t="n">
        <f aca="false">L810+K811</f>
        <v>111.9417</v>
      </c>
    </row>
    <row r="812" customFormat="false" ht="15" hidden="false" customHeight="false" outlineLevel="0" collapsed="false">
      <c r="J812" s="30" t="n">
        <v>0.30625</v>
      </c>
      <c r="K812" s="31" t="n">
        <f aca="false">MIN(MAX(IF($B16=1,$B6+$B7*(J812-0.5),$B6),0),1)*IF(AND($B17=1,J812&lt;$B8),1-$B9,1)*IF(AND($B18=1,J812&lt;$B11),1-$B10,1)</f>
        <v>0.39203125</v>
      </c>
      <c r="L812" s="31" t="n">
        <f aca="false">L811+K812</f>
        <v>112.33373125</v>
      </c>
    </row>
    <row r="813" customFormat="false" ht="15" hidden="false" customHeight="false" outlineLevel="0" collapsed="false">
      <c r="J813" s="30" t="n">
        <v>0.30675</v>
      </c>
      <c r="K813" s="31" t="n">
        <f aca="false">MIN(MAX(IF($B16=1,$B6+$B7*(J813-0.5),$B6),0),1)*IF(AND($B17=1,J813&lt;$B8),1-$B9,1)*IF(AND($B18=1,J813&lt;$B11),1-$B10,1)</f>
        <v>0.39219375</v>
      </c>
      <c r="L813" s="31" t="n">
        <f aca="false">L812+K813</f>
        <v>112.725925</v>
      </c>
    </row>
    <row r="814" customFormat="false" ht="15" hidden="false" customHeight="false" outlineLevel="0" collapsed="false">
      <c r="J814" s="30" t="n">
        <v>0.30725</v>
      </c>
      <c r="K814" s="31" t="n">
        <f aca="false">MIN(MAX(IF($B16=1,$B6+$B7*(J814-0.5),$B6),0),1)*IF(AND($B17=1,J814&lt;$B8),1-$B9,1)*IF(AND($B18=1,J814&lt;$B11),1-$B10,1)</f>
        <v>0.39235625</v>
      </c>
      <c r="L814" s="31" t="n">
        <f aca="false">L813+K814</f>
        <v>113.11828125</v>
      </c>
    </row>
    <row r="815" customFormat="false" ht="15" hidden="false" customHeight="false" outlineLevel="0" collapsed="false">
      <c r="J815" s="30" t="n">
        <v>0.30775</v>
      </c>
      <c r="K815" s="31" t="n">
        <f aca="false">MIN(MAX(IF($B16=1,$B6+$B7*(J815-0.5),$B6),0),1)*IF(AND($B17=1,J815&lt;$B8),1-$B9,1)*IF(AND($B18=1,J815&lt;$B11),1-$B10,1)</f>
        <v>0.39251875</v>
      </c>
      <c r="L815" s="31" t="n">
        <f aca="false">L814+K815</f>
        <v>113.5108</v>
      </c>
    </row>
    <row r="816" customFormat="false" ht="15" hidden="false" customHeight="false" outlineLevel="0" collapsed="false">
      <c r="J816" s="30" t="n">
        <v>0.30825</v>
      </c>
      <c r="K816" s="31" t="n">
        <f aca="false">MIN(MAX(IF($B16=1,$B6+$B7*(J816-0.5),$B6),0),1)*IF(AND($B17=1,J816&lt;$B8),1-$B9,1)*IF(AND($B18=1,J816&lt;$B11),1-$B10,1)</f>
        <v>0.39268125</v>
      </c>
      <c r="L816" s="31" t="n">
        <f aca="false">L815+K816</f>
        <v>113.90348125</v>
      </c>
    </row>
    <row r="817" customFormat="false" ht="15" hidden="false" customHeight="false" outlineLevel="0" collapsed="false">
      <c r="J817" s="30" t="n">
        <v>0.30875</v>
      </c>
      <c r="K817" s="31" t="n">
        <f aca="false">MIN(MAX(IF($B16=1,$B6+$B7*(J817-0.5),$B6),0),1)*IF(AND($B17=1,J817&lt;$B8),1-$B9,1)*IF(AND($B18=1,J817&lt;$B11),1-$B10,1)</f>
        <v>0.39284375</v>
      </c>
      <c r="L817" s="31" t="n">
        <f aca="false">L816+K817</f>
        <v>114.296325</v>
      </c>
    </row>
    <row r="818" customFormat="false" ht="15" hidden="false" customHeight="false" outlineLevel="0" collapsed="false">
      <c r="J818" s="30" t="n">
        <v>0.30925</v>
      </c>
      <c r="K818" s="31" t="n">
        <f aca="false">MIN(MAX(IF($B16=1,$B6+$B7*(J818-0.5),$B6),0),1)*IF(AND($B17=1,J818&lt;$B8),1-$B9,1)*IF(AND($B18=1,J818&lt;$B11),1-$B10,1)</f>
        <v>0.39300625</v>
      </c>
      <c r="L818" s="31" t="n">
        <f aca="false">L817+K818</f>
        <v>114.68933125</v>
      </c>
    </row>
    <row r="819" customFormat="false" ht="15" hidden="false" customHeight="false" outlineLevel="0" collapsed="false">
      <c r="J819" s="30" t="n">
        <v>0.30975</v>
      </c>
      <c r="K819" s="31" t="n">
        <f aca="false">MIN(MAX(IF($B16=1,$B6+$B7*(J819-0.5),$B6),0),1)*IF(AND($B17=1,J819&lt;$B8),1-$B9,1)*IF(AND($B18=1,J819&lt;$B11),1-$B10,1)</f>
        <v>0.39316875</v>
      </c>
      <c r="L819" s="31" t="n">
        <f aca="false">L818+K819</f>
        <v>115.0825</v>
      </c>
    </row>
    <row r="820" customFormat="false" ht="15" hidden="false" customHeight="false" outlineLevel="0" collapsed="false">
      <c r="J820" s="30" t="n">
        <v>0.31025</v>
      </c>
      <c r="K820" s="31" t="n">
        <f aca="false">MIN(MAX(IF($B16=1,$B6+$B7*(J820-0.5),$B6),0),1)*IF(AND($B17=1,J820&lt;$B8),1-$B9,1)*IF(AND($B18=1,J820&lt;$B11),1-$B10,1)</f>
        <v>0.39333125</v>
      </c>
      <c r="L820" s="31" t="n">
        <f aca="false">L819+K820</f>
        <v>115.47583125</v>
      </c>
    </row>
    <row r="821" customFormat="false" ht="15" hidden="false" customHeight="false" outlineLevel="0" collapsed="false">
      <c r="J821" s="30" t="n">
        <v>0.31075</v>
      </c>
      <c r="K821" s="31" t="n">
        <f aca="false">MIN(MAX(IF($B16=1,$B6+$B7*(J821-0.5),$B6),0),1)*IF(AND($B17=1,J821&lt;$B8),1-$B9,1)*IF(AND($B18=1,J821&lt;$B11),1-$B10,1)</f>
        <v>0.39349375</v>
      </c>
      <c r="L821" s="31" t="n">
        <f aca="false">L820+K821</f>
        <v>115.869325</v>
      </c>
    </row>
    <row r="822" customFormat="false" ht="15" hidden="false" customHeight="false" outlineLevel="0" collapsed="false">
      <c r="J822" s="30" t="n">
        <v>0.31125</v>
      </c>
      <c r="K822" s="31" t="n">
        <f aca="false">MIN(MAX(IF($B16=1,$B6+$B7*(J822-0.5),$B6),0),1)*IF(AND($B17=1,J822&lt;$B8),1-$B9,1)*IF(AND($B18=1,J822&lt;$B11),1-$B10,1)</f>
        <v>0.39365625</v>
      </c>
      <c r="L822" s="31" t="n">
        <f aca="false">L821+K822</f>
        <v>116.26298125</v>
      </c>
    </row>
    <row r="823" customFormat="false" ht="15" hidden="false" customHeight="false" outlineLevel="0" collapsed="false">
      <c r="J823" s="30" t="n">
        <v>0.31175</v>
      </c>
      <c r="K823" s="31" t="n">
        <f aca="false">MIN(MAX(IF($B16=1,$B6+$B7*(J823-0.5),$B6),0),1)*IF(AND($B17=1,J823&lt;$B8),1-$B9,1)*IF(AND($B18=1,J823&lt;$B11),1-$B10,1)</f>
        <v>0.39381875</v>
      </c>
      <c r="L823" s="31" t="n">
        <f aca="false">L822+K823</f>
        <v>116.6568</v>
      </c>
    </row>
    <row r="824" customFormat="false" ht="15" hidden="false" customHeight="false" outlineLevel="0" collapsed="false">
      <c r="J824" s="30" t="n">
        <v>0.31225</v>
      </c>
      <c r="K824" s="31" t="n">
        <f aca="false">MIN(MAX(IF($B16=1,$B6+$B7*(J824-0.5),$B6),0),1)*IF(AND($B17=1,J824&lt;$B8),1-$B9,1)*IF(AND($B18=1,J824&lt;$B11),1-$B10,1)</f>
        <v>0.39398125</v>
      </c>
      <c r="L824" s="31" t="n">
        <f aca="false">L823+K824</f>
        <v>117.05078125</v>
      </c>
    </row>
    <row r="825" customFormat="false" ht="15" hidden="false" customHeight="false" outlineLevel="0" collapsed="false">
      <c r="J825" s="30" t="n">
        <v>0.31275</v>
      </c>
      <c r="K825" s="31" t="n">
        <f aca="false">MIN(MAX(IF($B16=1,$B6+$B7*(J825-0.5),$B6),0),1)*IF(AND($B17=1,J825&lt;$B8),1-$B9,1)*IF(AND($B18=1,J825&lt;$B11),1-$B10,1)</f>
        <v>0.39414375</v>
      </c>
      <c r="L825" s="31" t="n">
        <f aca="false">L824+K825</f>
        <v>117.444925</v>
      </c>
    </row>
    <row r="826" customFormat="false" ht="15" hidden="false" customHeight="false" outlineLevel="0" collapsed="false">
      <c r="J826" s="30" t="n">
        <v>0.31325</v>
      </c>
      <c r="K826" s="31" t="n">
        <f aca="false">MIN(MAX(IF($B16=1,$B6+$B7*(J826-0.5),$B6),0),1)*IF(AND($B17=1,J826&lt;$B8),1-$B9,1)*IF(AND($B18=1,J826&lt;$B11),1-$B10,1)</f>
        <v>0.39430625</v>
      </c>
      <c r="L826" s="31" t="n">
        <f aca="false">L825+K826</f>
        <v>117.83923125</v>
      </c>
    </row>
    <row r="827" customFormat="false" ht="15" hidden="false" customHeight="false" outlineLevel="0" collapsed="false">
      <c r="J827" s="30" t="n">
        <v>0.31375</v>
      </c>
      <c r="K827" s="31" t="n">
        <f aca="false">MIN(MAX(IF($B16=1,$B6+$B7*(J827-0.5),$B6),0),1)*IF(AND($B17=1,J827&lt;$B8),1-$B9,1)*IF(AND($B18=1,J827&lt;$B11),1-$B10,1)</f>
        <v>0.39446875</v>
      </c>
      <c r="L827" s="31" t="n">
        <f aca="false">L826+K827</f>
        <v>118.2337</v>
      </c>
    </row>
    <row r="828" customFormat="false" ht="15" hidden="false" customHeight="false" outlineLevel="0" collapsed="false">
      <c r="J828" s="30" t="n">
        <v>0.31425</v>
      </c>
      <c r="K828" s="31" t="n">
        <f aca="false">MIN(MAX(IF($B16=1,$B6+$B7*(J828-0.5),$B6),0),1)*IF(AND($B17=1,J828&lt;$B8),1-$B9,1)*IF(AND($B18=1,J828&lt;$B11),1-$B10,1)</f>
        <v>0.39463125</v>
      </c>
      <c r="L828" s="31" t="n">
        <f aca="false">L827+K828</f>
        <v>118.62833125</v>
      </c>
    </row>
    <row r="829" customFormat="false" ht="15" hidden="false" customHeight="false" outlineLevel="0" collapsed="false">
      <c r="J829" s="30" t="n">
        <v>0.31475</v>
      </c>
      <c r="K829" s="31" t="n">
        <f aca="false">MIN(MAX(IF($B16=1,$B6+$B7*(J829-0.5),$B6),0),1)*IF(AND($B17=1,J829&lt;$B8),1-$B9,1)*IF(AND($B18=1,J829&lt;$B11),1-$B10,1)</f>
        <v>0.39479375</v>
      </c>
      <c r="L829" s="31" t="n">
        <f aca="false">L828+K829</f>
        <v>119.023125</v>
      </c>
    </row>
    <row r="830" customFormat="false" ht="15" hidden="false" customHeight="false" outlineLevel="0" collapsed="false">
      <c r="J830" s="30" t="n">
        <v>0.31525</v>
      </c>
      <c r="K830" s="31" t="n">
        <f aca="false">MIN(MAX(IF($B16=1,$B6+$B7*(J830-0.5),$B6),0),1)*IF(AND($B17=1,J830&lt;$B8),1-$B9,1)*IF(AND($B18=1,J830&lt;$B11),1-$B10,1)</f>
        <v>0.39495625</v>
      </c>
      <c r="L830" s="31" t="n">
        <f aca="false">L829+K830</f>
        <v>119.41808125</v>
      </c>
    </row>
    <row r="831" customFormat="false" ht="15" hidden="false" customHeight="false" outlineLevel="0" collapsed="false">
      <c r="J831" s="30" t="n">
        <v>0.31575</v>
      </c>
      <c r="K831" s="31" t="n">
        <f aca="false">MIN(MAX(IF($B16=1,$B6+$B7*(J831-0.5),$B6),0),1)*IF(AND($B17=1,J831&lt;$B8),1-$B9,1)*IF(AND($B18=1,J831&lt;$B11),1-$B10,1)</f>
        <v>0.39511875</v>
      </c>
      <c r="L831" s="31" t="n">
        <f aca="false">L830+K831</f>
        <v>119.8132</v>
      </c>
    </row>
    <row r="832" customFormat="false" ht="15" hidden="false" customHeight="false" outlineLevel="0" collapsed="false">
      <c r="J832" s="30" t="n">
        <v>0.31625</v>
      </c>
      <c r="K832" s="31" t="n">
        <f aca="false">MIN(MAX(IF($B16=1,$B6+$B7*(J832-0.5),$B6),0),1)*IF(AND($B17=1,J832&lt;$B8),1-$B9,1)*IF(AND($B18=1,J832&lt;$B11),1-$B10,1)</f>
        <v>0.39528125</v>
      </c>
      <c r="L832" s="31" t="n">
        <f aca="false">L831+K832</f>
        <v>120.20848125</v>
      </c>
    </row>
    <row r="833" customFormat="false" ht="15" hidden="false" customHeight="false" outlineLevel="0" collapsed="false">
      <c r="J833" s="30" t="n">
        <v>0.31675</v>
      </c>
      <c r="K833" s="31" t="n">
        <f aca="false">MIN(MAX(IF($B16=1,$B6+$B7*(J833-0.5),$B6),0),1)*IF(AND($B17=1,J833&lt;$B8),1-$B9,1)*IF(AND($B18=1,J833&lt;$B11),1-$B10,1)</f>
        <v>0.39544375</v>
      </c>
      <c r="L833" s="31" t="n">
        <f aca="false">L832+K833</f>
        <v>120.603925</v>
      </c>
    </row>
    <row r="834" customFormat="false" ht="15" hidden="false" customHeight="false" outlineLevel="0" collapsed="false">
      <c r="J834" s="30" t="n">
        <v>0.31725</v>
      </c>
      <c r="K834" s="31" t="n">
        <f aca="false">MIN(MAX(IF($B16=1,$B6+$B7*(J834-0.5),$B6),0),1)*IF(AND($B17=1,J834&lt;$B8),1-$B9,1)*IF(AND($B18=1,J834&lt;$B11),1-$B10,1)</f>
        <v>0.39560625</v>
      </c>
      <c r="L834" s="31" t="n">
        <f aca="false">L833+K834</f>
        <v>120.99953125</v>
      </c>
    </row>
    <row r="835" customFormat="false" ht="15" hidden="false" customHeight="false" outlineLevel="0" collapsed="false">
      <c r="J835" s="30" t="n">
        <v>0.31775</v>
      </c>
      <c r="K835" s="31" t="n">
        <f aca="false">MIN(MAX(IF($B16=1,$B6+$B7*(J835-0.5),$B6),0),1)*IF(AND($B17=1,J835&lt;$B8),1-$B9,1)*IF(AND($B18=1,J835&lt;$B11),1-$B10,1)</f>
        <v>0.39576875</v>
      </c>
      <c r="L835" s="31" t="n">
        <f aca="false">L834+K835</f>
        <v>121.3953</v>
      </c>
    </row>
    <row r="836" customFormat="false" ht="15" hidden="false" customHeight="false" outlineLevel="0" collapsed="false">
      <c r="J836" s="30" t="n">
        <v>0.31825</v>
      </c>
      <c r="K836" s="31" t="n">
        <f aca="false">MIN(MAX(IF($B16=1,$B6+$B7*(J836-0.5),$B6),0),1)*IF(AND($B17=1,J836&lt;$B8),1-$B9,1)*IF(AND($B18=1,J836&lt;$B11),1-$B10,1)</f>
        <v>0.39593125</v>
      </c>
      <c r="L836" s="31" t="n">
        <f aca="false">L835+K836</f>
        <v>121.79123125</v>
      </c>
    </row>
    <row r="837" customFormat="false" ht="15" hidden="false" customHeight="false" outlineLevel="0" collapsed="false">
      <c r="J837" s="30" t="n">
        <v>0.31875</v>
      </c>
      <c r="K837" s="31" t="n">
        <f aca="false">MIN(MAX(IF($B16=1,$B6+$B7*(J837-0.5),$B6),0),1)*IF(AND($B17=1,J837&lt;$B8),1-$B9,1)*IF(AND($B18=1,J837&lt;$B11),1-$B10,1)</f>
        <v>0.39609375</v>
      </c>
      <c r="L837" s="31" t="n">
        <f aca="false">L836+K837</f>
        <v>122.187325</v>
      </c>
    </row>
    <row r="838" customFormat="false" ht="15" hidden="false" customHeight="false" outlineLevel="0" collapsed="false">
      <c r="J838" s="30" t="n">
        <v>0.31925</v>
      </c>
      <c r="K838" s="31" t="n">
        <f aca="false">MIN(MAX(IF($B16=1,$B6+$B7*(J838-0.5),$B6),0),1)*IF(AND($B17=1,J838&lt;$B8),1-$B9,1)*IF(AND($B18=1,J838&lt;$B11),1-$B10,1)</f>
        <v>0.39625625</v>
      </c>
      <c r="L838" s="31" t="n">
        <f aca="false">L837+K838</f>
        <v>122.58358125</v>
      </c>
    </row>
    <row r="839" customFormat="false" ht="15" hidden="false" customHeight="false" outlineLevel="0" collapsed="false">
      <c r="J839" s="30" t="n">
        <v>0.31975</v>
      </c>
      <c r="K839" s="31" t="n">
        <f aca="false">MIN(MAX(IF($B16=1,$B6+$B7*(J839-0.5),$B6),0),1)*IF(AND($B17=1,J839&lt;$B8),1-$B9,1)*IF(AND($B18=1,J839&lt;$B11),1-$B10,1)</f>
        <v>0.39641875</v>
      </c>
      <c r="L839" s="31" t="n">
        <f aca="false">L838+K839</f>
        <v>122.98</v>
      </c>
    </row>
    <row r="840" customFormat="false" ht="15" hidden="false" customHeight="false" outlineLevel="0" collapsed="false">
      <c r="J840" s="30" t="n">
        <v>0.32025</v>
      </c>
      <c r="K840" s="31" t="n">
        <f aca="false">MIN(MAX(IF($B16=1,$B6+$B7*(J840-0.5),$B6),0),1)*IF(AND($B17=1,J840&lt;$B8),1-$B9,1)*IF(AND($B18=1,J840&lt;$B11),1-$B10,1)</f>
        <v>0.39658125</v>
      </c>
      <c r="L840" s="31" t="n">
        <f aca="false">L839+K840</f>
        <v>123.37658125</v>
      </c>
    </row>
    <row r="841" customFormat="false" ht="15" hidden="false" customHeight="false" outlineLevel="0" collapsed="false">
      <c r="J841" s="30" t="n">
        <v>0.32075</v>
      </c>
      <c r="K841" s="31" t="n">
        <f aca="false">MIN(MAX(IF($B16=1,$B6+$B7*(J841-0.5),$B6),0),1)*IF(AND($B17=1,J841&lt;$B8),1-$B9,1)*IF(AND($B18=1,J841&lt;$B11),1-$B10,1)</f>
        <v>0.39674375</v>
      </c>
      <c r="L841" s="31" t="n">
        <f aca="false">L840+K841</f>
        <v>123.773325</v>
      </c>
    </row>
    <row r="842" customFormat="false" ht="15" hidden="false" customHeight="false" outlineLevel="0" collapsed="false">
      <c r="J842" s="30" t="n">
        <v>0.32125</v>
      </c>
      <c r="K842" s="31" t="n">
        <f aca="false">MIN(MAX(IF($B16=1,$B6+$B7*(J842-0.5),$B6),0),1)*IF(AND($B17=1,J842&lt;$B8),1-$B9,1)*IF(AND($B18=1,J842&lt;$B11),1-$B10,1)</f>
        <v>0.39690625</v>
      </c>
      <c r="L842" s="31" t="n">
        <f aca="false">L841+K842</f>
        <v>124.17023125</v>
      </c>
    </row>
    <row r="843" customFormat="false" ht="15" hidden="false" customHeight="false" outlineLevel="0" collapsed="false">
      <c r="J843" s="30" t="n">
        <v>0.32175</v>
      </c>
      <c r="K843" s="31" t="n">
        <f aca="false">MIN(MAX(IF($B16=1,$B6+$B7*(J843-0.5),$B6),0),1)*IF(AND($B17=1,J843&lt;$B8),1-$B9,1)*IF(AND($B18=1,J843&lt;$B11),1-$B10,1)</f>
        <v>0.39706875</v>
      </c>
      <c r="L843" s="31" t="n">
        <f aca="false">L842+K843</f>
        <v>124.5673</v>
      </c>
    </row>
    <row r="844" customFormat="false" ht="15" hidden="false" customHeight="false" outlineLevel="0" collapsed="false">
      <c r="J844" s="30" t="n">
        <v>0.32225</v>
      </c>
      <c r="K844" s="31" t="n">
        <f aca="false">MIN(MAX(IF($B16=1,$B6+$B7*(J844-0.5),$B6),0),1)*IF(AND($B17=1,J844&lt;$B8),1-$B9,1)*IF(AND($B18=1,J844&lt;$B11),1-$B10,1)</f>
        <v>0.39723125</v>
      </c>
      <c r="L844" s="31" t="n">
        <f aca="false">L843+K844</f>
        <v>124.96453125</v>
      </c>
    </row>
    <row r="845" customFormat="false" ht="15" hidden="false" customHeight="false" outlineLevel="0" collapsed="false">
      <c r="J845" s="30" t="n">
        <v>0.32275</v>
      </c>
      <c r="K845" s="31" t="n">
        <f aca="false">MIN(MAX(IF($B16=1,$B6+$B7*(J845-0.5),$B6),0),1)*IF(AND($B17=1,J845&lt;$B8),1-$B9,1)*IF(AND($B18=1,J845&lt;$B11),1-$B10,1)</f>
        <v>0.39739375</v>
      </c>
      <c r="L845" s="31" t="n">
        <f aca="false">L844+K845</f>
        <v>125.361925</v>
      </c>
    </row>
    <row r="846" customFormat="false" ht="15" hidden="false" customHeight="false" outlineLevel="0" collapsed="false">
      <c r="J846" s="30" t="n">
        <v>0.32325</v>
      </c>
      <c r="K846" s="31" t="n">
        <f aca="false">MIN(MAX(IF($B16=1,$B6+$B7*(J846-0.5),$B6),0),1)*IF(AND($B17=1,J846&lt;$B8),1-$B9,1)*IF(AND($B18=1,J846&lt;$B11),1-$B10,1)</f>
        <v>0.39755625</v>
      </c>
      <c r="L846" s="31" t="n">
        <f aca="false">L845+K846</f>
        <v>125.75948125</v>
      </c>
    </row>
    <row r="847" customFormat="false" ht="15" hidden="false" customHeight="false" outlineLevel="0" collapsed="false">
      <c r="J847" s="30" t="n">
        <v>0.32375</v>
      </c>
      <c r="K847" s="31" t="n">
        <f aca="false">MIN(MAX(IF($B16=1,$B6+$B7*(J847-0.5),$B6),0),1)*IF(AND($B17=1,J847&lt;$B8),1-$B9,1)*IF(AND($B18=1,J847&lt;$B11),1-$B10,1)</f>
        <v>0.39771875</v>
      </c>
      <c r="L847" s="31" t="n">
        <f aca="false">L846+K847</f>
        <v>126.1572</v>
      </c>
    </row>
    <row r="848" customFormat="false" ht="15" hidden="false" customHeight="false" outlineLevel="0" collapsed="false">
      <c r="J848" s="30" t="n">
        <v>0.32425</v>
      </c>
      <c r="K848" s="31" t="n">
        <f aca="false">MIN(MAX(IF($B16=1,$B6+$B7*(J848-0.5),$B6),0),1)*IF(AND($B17=1,J848&lt;$B8),1-$B9,1)*IF(AND($B18=1,J848&lt;$B11),1-$B10,1)</f>
        <v>0.39788125</v>
      </c>
      <c r="L848" s="31" t="n">
        <f aca="false">L847+K848</f>
        <v>126.55508125</v>
      </c>
    </row>
    <row r="849" customFormat="false" ht="15" hidden="false" customHeight="false" outlineLevel="0" collapsed="false">
      <c r="J849" s="30" t="n">
        <v>0.32475</v>
      </c>
      <c r="K849" s="31" t="n">
        <f aca="false">MIN(MAX(IF($B16=1,$B6+$B7*(J849-0.5),$B6),0),1)*IF(AND($B17=1,J849&lt;$B8),1-$B9,1)*IF(AND($B18=1,J849&lt;$B11),1-$B10,1)</f>
        <v>0.39804375</v>
      </c>
      <c r="L849" s="31" t="n">
        <f aca="false">L848+K849</f>
        <v>126.953125</v>
      </c>
    </row>
    <row r="850" customFormat="false" ht="15" hidden="false" customHeight="false" outlineLevel="0" collapsed="false">
      <c r="J850" s="30" t="n">
        <v>0.32525</v>
      </c>
      <c r="K850" s="31" t="n">
        <f aca="false">MIN(MAX(IF($B16=1,$B6+$B7*(J850-0.5),$B6),0),1)*IF(AND($B17=1,J850&lt;$B8),1-$B9,1)*IF(AND($B18=1,J850&lt;$B11),1-$B10,1)</f>
        <v>0.39820625</v>
      </c>
      <c r="L850" s="31" t="n">
        <f aca="false">L849+K850</f>
        <v>127.35133125</v>
      </c>
    </row>
    <row r="851" customFormat="false" ht="15" hidden="false" customHeight="false" outlineLevel="0" collapsed="false">
      <c r="J851" s="30" t="n">
        <v>0.32575</v>
      </c>
      <c r="K851" s="31" t="n">
        <f aca="false">MIN(MAX(IF($B16=1,$B6+$B7*(J851-0.5),$B6),0),1)*IF(AND($B17=1,J851&lt;$B8),1-$B9,1)*IF(AND($B18=1,J851&lt;$B11),1-$B10,1)</f>
        <v>0.39836875</v>
      </c>
      <c r="L851" s="31" t="n">
        <f aca="false">L850+K851</f>
        <v>127.7497</v>
      </c>
    </row>
    <row r="852" customFormat="false" ht="15" hidden="false" customHeight="false" outlineLevel="0" collapsed="false">
      <c r="J852" s="30" t="n">
        <v>0.32625</v>
      </c>
      <c r="K852" s="31" t="n">
        <f aca="false">MIN(MAX(IF($B16=1,$B6+$B7*(J852-0.5),$B6),0),1)*IF(AND($B17=1,J852&lt;$B8),1-$B9,1)*IF(AND($B18=1,J852&lt;$B11),1-$B10,1)</f>
        <v>0.39853125</v>
      </c>
      <c r="L852" s="31" t="n">
        <f aca="false">L851+K852</f>
        <v>128.14823125</v>
      </c>
    </row>
    <row r="853" customFormat="false" ht="15" hidden="false" customHeight="false" outlineLevel="0" collapsed="false">
      <c r="J853" s="30" t="n">
        <v>0.32675</v>
      </c>
      <c r="K853" s="31" t="n">
        <f aca="false">MIN(MAX(IF($B16=1,$B6+$B7*(J853-0.5),$B6),0),1)*IF(AND($B17=1,J853&lt;$B8),1-$B9,1)*IF(AND($B18=1,J853&lt;$B11),1-$B10,1)</f>
        <v>0.39869375</v>
      </c>
      <c r="L853" s="31" t="n">
        <f aca="false">L852+K853</f>
        <v>128.546925</v>
      </c>
    </row>
    <row r="854" customFormat="false" ht="15" hidden="false" customHeight="false" outlineLevel="0" collapsed="false">
      <c r="J854" s="30" t="n">
        <v>0.32725</v>
      </c>
      <c r="K854" s="31" t="n">
        <f aca="false">MIN(MAX(IF($B16=1,$B6+$B7*(J854-0.5),$B6),0),1)*IF(AND($B17=1,J854&lt;$B8),1-$B9,1)*IF(AND($B18=1,J854&lt;$B11),1-$B10,1)</f>
        <v>0.39885625</v>
      </c>
      <c r="L854" s="31" t="n">
        <f aca="false">L853+K854</f>
        <v>128.94578125</v>
      </c>
    </row>
    <row r="855" customFormat="false" ht="15" hidden="false" customHeight="false" outlineLevel="0" collapsed="false">
      <c r="J855" s="30" t="n">
        <v>0.32775</v>
      </c>
      <c r="K855" s="31" t="n">
        <f aca="false">MIN(MAX(IF($B16=1,$B6+$B7*(J855-0.5),$B6),0),1)*IF(AND($B17=1,J855&lt;$B8),1-$B9,1)*IF(AND($B18=1,J855&lt;$B11),1-$B10,1)</f>
        <v>0.39901875</v>
      </c>
      <c r="L855" s="31" t="n">
        <f aca="false">L854+K855</f>
        <v>129.3448</v>
      </c>
    </row>
    <row r="856" customFormat="false" ht="15" hidden="false" customHeight="false" outlineLevel="0" collapsed="false">
      <c r="J856" s="30" t="n">
        <v>0.32825</v>
      </c>
      <c r="K856" s="31" t="n">
        <f aca="false">MIN(MAX(IF($B16=1,$B6+$B7*(J856-0.5),$B6),0),1)*IF(AND($B17=1,J856&lt;$B8),1-$B9,1)*IF(AND($B18=1,J856&lt;$B11),1-$B10,1)</f>
        <v>0.39918125</v>
      </c>
      <c r="L856" s="31" t="n">
        <f aca="false">L855+K856</f>
        <v>129.74398125</v>
      </c>
    </row>
    <row r="857" customFormat="false" ht="15" hidden="false" customHeight="false" outlineLevel="0" collapsed="false">
      <c r="J857" s="30" t="n">
        <v>0.32875</v>
      </c>
      <c r="K857" s="31" t="n">
        <f aca="false">MIN(MAX(IF($B16=1,$B6+$B7*(J857-0.5),$B6),0),1)*IF(AND($B17=1,J857&lt;$B8),1-$B9,1)*IF(AND($B18=1,J857&lt;$B11),1-$B10,1)</f>
        <v>0.39934375</v>
      </c>
      <c r="L857" s="31" t="n">
        <f aca="false">L856+K857</f>
        <v>130.143325</v>
      </c>
    </row>
    <row r="858" customFormat="false" ht="15" hidden="false" customHeight="false" outlineLevel="0" collapsed="false">
      <c r="J858" s="30" t="n">
        <v>0.32925</v>
      </c>
      <c r="K858" s="31" t="n">
        <f aca="false">MIN(MAX(IF($B16=1,$B6+$B7*(J858-0.5),$B6),0),1)*IF(AND($B17=1,J858&lt;$B8),1-$B9,1)*IF(AND($B18=1,J858&lt;$B11),1-$B10,1)</f>
        <v>0.39950625</v>
      </c>
      <c r="L858" s="31" t="n">
        <f aca="false">L857+K858</f>
        <v>130.54283125</v>
      </c>
    </row>
    <row r="859" customFormat="false" ht="15" hidden="false" customHeight="false" outlineLevel="0" collapsed="false">
      <c r="J859" s="30" t="n">
        <v>0.32975</v>
      </c>
      <c r="K859" s="31" t="n">
        <f aca="false">MIN(MAX(IF($B16=1,$B6+$B7*(J859-0.5),$B6),0),1)*IF(AND($B17=1,J859&lt;$B8),1-$B9,1)*IF(AND($B18=1,J859&lt;$B11),1-$B10,1)</f>
        <v>0.39966875</v>
      </c>
      <c r="L859" s="31" t="n">
        <f aca="false">L858+K859</f>
        <v>130.9425</v>
      </c>
    </row>
    <row r="860" customFormat="false" ht="15" hidden="false" customHeight="false" outlineLevel="0" collapsed="false">
      <c r="J860" s="30" t="n">
        <v>0.33025</v>
      </c>
      <c r="K860" s="31" t="n">
        <f aca="false">MIN(MAX(IF($B16=1,$B6+$B7*(J860-0.5),$B6),0),1)*IF(AND($B17=1,J860&lt;$B8),1-$B9,1)*IF(AND($B18=1,J860&lt;$B11),1-$B10,1)</f>
        <v>0.39983125</v>
      </c>
      <c r="L860" s="31" t="n">
        <f aca="false">L859+K860</f>
        <v>131.34233125</v>
      </c>
    </row>
    <row r="861" customFormat="false" ht="15" hidden="false" customHeight="false" outlineLevel="0" collapsed="false">
      <c r="J861" s="30" t="n">
        <v>0.33075</v>
      </c>
      <c r="K861" s="31" t="n">
        <f aca="false">MIN(MAX(IF($B16=1,$B6+$B7*(J861-0.5),$B6),0),1)*IF(AND($B17=1,J861&lt;$B8),1-$B9,1)*IF(AND($B18=1,J861&lt;$B11),1-$B10,1)</f>
        <v>0.39999375</v>
      </c>
      <c r="L861" s="31" t="n">
        <f aca="false">L860+K861</f>
        <v>131.742325</v>
      </c>
    </row>
    <row r="862" customFormat="false" ht="15" hidden="false" customHeight="false" outlineLevel="0" collapsed="false">
      <c r="J862" s="30" t="n">
        <v>0.33125</v>
      </c>
      <c r="K862" s="31" t="n">
        <f aca="false">MIN(MAX(IF($B16=1,$B6+$B7*(J862-0.5),$B6),0),1)*IF(AND($B17=1,J862&lt;$B8),1-$B9,1)*IF(AND($B18=1,J862&lt;$B11),1-$B10,1)</f>
        <v>0.40015625</v>
      </c>
      <c r="L862" s="31" t="n">
        <f aca="false">L861+K862</f>
        <v>132.14248125</v>
      </c>
    </row>
    <row r="863" customFormat="false" ht="15" hidden="false" customHeight="false" outlineLevel="0" collapsed="false">
      <c r="J863" s="30" t="n">
        <v>0.33175</v>
      </c>
      <c r="K863" s="31" t="n">
        <f aca="false">MIN(MAX(IF($B16=1,$B6+$B7*(J863-0.5),$B6),0),1)*IF(AND($B17=1,J863&lt;$B8),1-$B9,1)*IF(AND($B18=1,J863&lt;$B11),1-$B10,1)</f>
        <v>0.40031875</v>
      </c>
      <c r="L863" s="31" t="n">
        <f aca="false">L862+K863</f>
        <v>132.5428</v>
      </c>
    </row>
    <row r="864" customFormat="false" ht="15" hidden="false" customHeight="false" outlineLevel="0" collapsed="false">
      <c r="J864" s="30" t="n">
        <v>0.33225</v>
      </c>
      <c r="K864" s="31" t="n">
        <f aca="false">MIN(MAX(IF($B16=1,$B6+$B7*(J864-0.5),$B6),0),1)*IF(AND($B17=1,J864&lt;$B8),1-$B9,1)*IF(AND($B18=1,J864&lt;$B11),1-$B10,1)</f>
        <v>0.40048125</v>
      </c>
      <c r="L864" s="31" t="n">
        <f aca="false">L863+K864</f>
        <v>132.94328125</v>
      </c>
    </row>
    <row r="865" customFormat="false" ht="15" hidden="false" customHeight="false" outlineLevel="0" collapsed="false">
      <c r="J865" s="30" t="n">
        <v>0.33275</v>
      </c>
      <c r="K865" s="31" t="n">
        <f aca="false">MIN(MAX(IF($B16=1,$B6+$B7*(J865-0.5),$B6),0),1)*IF(AND($B17=1,J865&lt;$B8),1-$B9,1)*IF(AND($B18=1,J865&lt;$B11),1-$B10,1)</f>
        <v>0.40064375</v>
      </c>
      <c r="L865" s="31" t="n">
        <f aca="false">L864+K865</f>
        <v>133.343925</v>
      </c>
    </row>
    <row r="866" customFormat="false" ht="15" hidden="false" customHeight="false" outlineLevel="0" collapsed="false">
      <c r="J866" s="30" t="n">
        <v>0.33325</v>
      </c>
      <c r="K866" s="31" t="n">
        <f aca="false">MIN(MAX(IF($B16=1,$B6+$B7*(J866-0.5),$B6),0),1)*IF(AND($B17=1,J866&lt;$B8),1-$B9,1)*IF(AND($B18=1,J866&lt;$B11),1-$B10,1)</f>
        <v>0.40080625</v>
      </c>
      <c r="L866" s="31" t="n">
        <f aca="false">L865+K866</f>
        <v>133.74473125</v>
      </c>
    </row>
    <row r="867" customFormat="false" ht="15" hidden="false" customHeight="false" outlineLevel="0" collapsed="false">
      <c r="J867" s="30" t="n">
        <v>0.33375</v>
      </c>
      <c r="K867" s="31" t="n">
        <f aca="false">MIN(MAX(IF($B16=1,$B6+$B7*(J867-0.5),$B6),0),1)*IF(AND($B17=1,J867&lt;$B8),1-$B9,1)*IF(AND($B18=1,J867&lt;$B11),1-$B10,1)</f>
        <v>0.40096875</v>
      </c>
      <c r="L867" s="31" t="n">
        <f aca="false">L866+K867</f>
        <v>134.1457</v>
      </c>
    </row>
    <row r="868" customFormat="false" ht="15" hidden="false" customHeight="false" outlineLevel="0" collapsed="false">
      <c r="J868" s="30" t="n">
        <v>0.33425</v>
      </c>
      <c r="K868" s="31" t="n">
        <f aca="false">MIN(MAX(IF($B16=1,$B6+$B7*(J868-0.5),$B6),0),1)*IF(AND($B17=1,J868&lt;$B8),1-$B9,1)*IF(AND($B18=1,J868&lt;$B11),1-$B10,1)</f>
        <v>0.40113125</v>
      </c>
      <c r="L868" s="31" t="n">
        <f aca="false">L867+K868</f>
        <v>134.54683125</v>
      </c>
    </row>
    <row r="869" customFormat="false" ht="15" hidden="false" customHeight="false" outlineLevel="0" collapsed="false">
      <c r="J869" s="30" t="n">
        <v>0.33475</v>
      </c>
      <c r="K869" s="31" t="n">
        <f aca="false">MIN(MAX(IF($B16=1,$B6+$B7*(J869-0.5),$B6),0),1)*IF(AND($B17=1,J869&lt;$B8),1-$B9,1)*IF(AND($B18=1,J869&lt;$B11),1-$B10,1)</f>
        <v>0.40129375</v>
      </c>
      <c r="L869" s="31" t="n">
        <f aca="false">L868+K869</f>
        <v>134.948125</v>
      </c>
    </row>
    <row r="870" customFormat="false" ht="15" hidden="false" customHeight="false" outlineLevel="0" collapsed="false">
      <c r="J870" s="30" t="n">
        <v>0.33525</v>
      </c>
      <c r="K870" s="31" t="n">
        <f aca="false">MIN(MAX(IF($B16=1,$B6+$B7*(J870-0.5),$B6),0),1)*IF(AND($B17=1,J870&lt;$B8),1-$B9,1)*IF(AND($B18=1,J870&lt;$B11),1-$B10,1)</f>
        <v>0.40145625</v>
      </c>
      <c r="L870" s="31" t="n">
        <f aca="false">L869+K870</f>
        <v>135.34958125</v>
      </c>
    </row>
    <row r="871" customFormat="false" ht="15" hidden="false" customHeight="false" outlineLevel="0" collapsed="false">
      <c r="J871" s="30" t="n">
        <v>0.33575</v>
      </c>
      <c r="K871" s="31" t="n">
        <f aca="false">MIN(MAX(IF($B16=1,$B6+$B7*(J871-0.5),$B6),0),1)*IF(AND($B17=1,J871&lt;$B8),1-$B9,1)*IF(AND($B18=1,J871&lt;$B11),1-$B10,1)</f>
        <v>0.40161875</v>
      </c>
      <c r="L871" s="31" t="n">
        <f aca="false">L870+K871</f>
        <v>135.7512</v>
      </c>
    </row>
    <row r="872" customFormat="false" ht="15" hidden="false" customHeight="false" outlineLevel="0" collapsed="false">
      <c r="J872" s="30" t="n">
        <v>0.33625</v>
      </c>
      <c r="K872" s="31" t="n">
        <f aca="false">MIN(MAX(IF($B16=1,$B6+$B7*(J872-0.5),$B6),0),1)*IF(AND($B17=1,J872&lt;$B8),1-$B9,1)*IF(AND($B18=1,J872&lt;$B11),1-$B10,1)</f>
        <v>0.40178125</v>
      </c>
      <c r="L872" s="31" t="n">
        <f aca="false">L871+K872</f>
        <v>136.15298125</v>
      </c>
    </row>
    <row r="873" customFormat="false" ht="15" hidden="false" customHeight="false" outlineLevel="0" collapsed="false">
      <c r="J873" s="30" t="n">
        <v>0.33675</v>
      </c>
      <c r="K873" s="31" t="n">
        <f aca="false">MIN(MAX(IF($B16=1,$B6+$B7*(J873-0.5),$B6),0),1)*IF(AND($B17=1,J873&lt;$B8),1-$B9,1)*IF(AND($B18=1,J873&lt;$B11),1-$B10,1)</f>
        <v>0.40194375</v>
      </c>
      <c r="L873" s="31" t="n">
        <f aca="false">L872+K873</f>
        <v>136.554925</v>
      </c>
    </row>
    <row r="874" customFormat="false" ht="15" hidden="false" customHeight="false" outlineLevel="0" collapsed="false">
      <c r="J874" s="30" t="n">
        <v>0.33725</v>
      </c>
      <c r="K874" s="31" t="n">
        <f aca="false">MIN(MAX(IF($B16=1,$B6+$B7*(J874-0.5),$B6),0),1)*IF(AND($B17=1,J874&lt;$B8),1-$B9,1)*IF(AND($B18=1,J874&lt;$B11),1-$B10,1)</f>
        <v>0.40210625</v>
      </c>
      <c r="L874" s="31" t="n">
        <f aca="false">L873+K874</f>
        <v>136.95703125</v>
      </c>
    </row>
    <row r="875" customFormat="false" ht="15" hidden="false" customHeight="false" outlineLevel="0" collapsed="false">
      <c r="J875" s="30" t="n">
        <v>0.33775</v>
      </c>
      <c r="K875" s="31" t="n">
        <f aca="false">MIN(MAX(IF($B16=1,$B6+$B7*(J875-0.5),$B6),0),1)*IF(AND($B17=1,J875&lt;$B8),1-$B9,1)*IF(AND($B18=1,J875&lt;$B11),1-$B10,1)</f>
        <v>0.40226875</v>
      </c>
      <c r="L875" s="31" t="n">
        <f aca="false">L874+K875</f>
        <v>137.3593</v>
      </c>
    </row>
    <row r="876" customFormat="false" ht="15" hidden="false" customHeight="false" outlineLevel="0" collapsed="false">
      <c r="J876" s="30" t="n">
        <v>0.33825</v>
      </c>
      <c r="K876" s="31" t="n">
        <f aca="false">MIN(MAX(IF($B16=1,$B6+$B7*(J876-0.5),$B6),0),1)*IF(AND($B17=1,J876&lt;$B8),1-$B9,1)*IF(AND($B18=1,J876&lt;$B11),1-$B10,1)</f>
        <v>0.40243125</v>
      </c>
      <c r="L876" s="31" t="n">
        <f aca="false">L875+K876</f>
        <v>137.76173125</v>
      </c>
    </row>
    <row r="877" customFormat="false" ht="15" hidden="false" customHeight="false" outlineLevel="0" collapsed="false">
      <c r="J877" s="30" t="n">
        <v>0.33875</v>
      </c>
      <c r="K877" s="31" t="n">
        <f aca="false">MIN(MAX(IF($B16=1,$B6+$B7*(J877-0.5),$B6),0),1)*IF(AND($B17=1,J877&lt;$B8),1-$B9,1)*IF(AND($B18=1,J877&lt;$B11),1-$B10,1)</f>
        <v>0.40259375</v>
      </c>
      <c r="L877" s="31" t="n">
        <f aca="false">L876+K877</f>
        <v>138.164325</v>
      </c>
    </row>
    <row r="878" customFormat="false" ht="15" hidden="false" customHeight="false" outlineLevel="0" collapsed="false">
      <c r="J878" s="30" t="n">
        <v>0.33925</v>
      </c>
      <c r="K878" s="31" t="n">
        <f aca="false">MIN(MAX(IF($B16=1,$B6+$B7*(J878-0.5),$B6),0),1)*IF(AND($B17=1,J878&lt;$B8),1-$B9,1)*IF(AND($B18=1,J878&lt;$B11),1-$B10,1)</f>
        <v>0.40275625</v>
      </c>
      <c r="L878" s="31" t="n">
        <f aca="false">L877+K878</f>
        <v>138.56708125</v>
      </c>
    </row>
    <row r="879" customFormat="false" ht="15" hidden="false" customHeight="false" outlineLevel="0" collapsed="false">
      <c r="J879" s="30" t="n">
        <v>0.33975</v>
      </c>
      <c r="K879" s="31" t="n">
        <f aca="false">MIN(MAX(IF($B16=1,$B6+$B7*(J879-0.5),$B6),0),1)*IF(AND($B17=1,J879&lt;$B8),1-$B9,1)*IF(AND($B18=1,J879&lt;$B11),1-$B10,1)</f>
        <v>0.40291875</v>
      </c>
      <c r="L879" s="31" t="n">
        <f aca="false">L878+K879</f>
        <v>138.97</v>
      </c>
    </row>
    <row r="880" customFormat="false" ht="15" hidden="false" customHeight="false" outlineLevel="0" collapsed="false">
      <c r="J880" s="30" t="n">
        <v>0.34025</v>
      </c>
      <c r="K880" s="31" t="n">
        <f aca="false">MIN(MAX(IF($B16=1,$B6+$B7*(J880-0.5),$B6),0),1)*IF(AND($B17=1,J880&lt;$B8),1-$B9,1)*IF(AND($B18=1,J880&lt;$B11),1-$B10,1)</f>
        <v>0.40308125</v>
      </c>
      <c r="L880" s="31" t="n">
        <f aca="false">L879+K880</f>
        <v>139.37308125</v>
      </c>
    </row>
    <row r="881" customFormat="false" ht="15" hidden="false" customHeight="false" outlineLevel="0" collapsed="false">
      <c r="J881" s="30" t="n">
        <v>0.34075</v>
      </c>
      <c r="K881" s="31" t="n">
        <f aca="false">MIN(MAX(IF($B16=1,$B6+$B7*(J881-0.5),$B6),0),1)*IF(AND($B17=1,J881&lt;$B8),1-$B9,1)*IF(AND($B18=1,J881&lt;$B11),1-$B10,1)</f>
        <v>0.40324375</v>
      </c>
      <c r="L881" s="31" t="n">
        <f aca="false">L880+K881</f>
        <v>139.776325</v>
      </c>
    </row>
    <row r="882" customFormat="false" ht="15" hidden="false" customHeight="false" outlineLevel="0" collapsed="false">
      <c r="J882" s="30" t="n">
        <v>0.34125</v>
      </c>
      <c r="K882" s="31" t="n">
        <f aca="false">MIN(MAX(IF($B16=1,$B6+$B7*(J882-0.5),$B6),0),1)*IF(AND($B17=1,J882&lt;$B8),1-$B9,1)*IF(AND($B18=1,J882&lt;$B11),1-$B10,1)</f>
        <v>0.40340625</v>
      </c>
      <c r="L882" s="31" t="n">
        <f aca="false">L881+K882</f>
        <v>140.17973125</v>
      </c>
    </row>
    <row r="883" customFormat="false" ht="15" hidden="false" customHeight="false" outlineLevel="0" collapsed="false">
      <c r="J883" s="30" t="n">
        <v>0.34175</v>
      </c>
      <c r="K883" s="31" t="n">
        <f aca="false">MIN(MAX(IF($B16=1,$B6+$B7*(J883-0.5),$B6),0),1)*IF(AND($B17=1,J883&lt;$B8),1-$B9,1)*IF(AND($B18=1,J883&lt;$B11),1-$B10,1)</f>
        <v>0.40356875</v>
      </c>
      <c r="L883" s="31" t="n">
        <f aca="false">L882+K883</f>
        <v>140.5833</v>
      </c>
    </row>
    <row r="884" customFormat="false" ht="15" hidden="false" customHeight="false" outlineLevel="0" collapsed="false">
      <c r="J884" s="30" t="n">
        <v>0.34225</v>
      </c>
      <c r="K884" s="31" t="n">
        <f aca="false">MIN(MAX(IF($B16=1,$B6+$B7*(J884-0.5),$B6),0),1)*IF(AND($B17=1,J884&lt;$B8),1-$B9,1)*IF(AND($B18=1,J884&lt;$B11),1-$B10,1)</f>
        <v>0.40373125</v>
      </c>
      <c r="L884" s="31" t="n">
        <f aca="false">L883+K884</f>
        <v>140.98703125</v>
      </c>
    </row>
    <row r="885" customFormat="false" ht="15" hidden="false" customHeight="false" outlineLevel="0" collapsed="false">
      <c r="J885" s="30" t="n">
        <v>0.34275</v>
      </c>
      <c r="K885" s="31" t="n">
        <f aca="false">MIN(MAX(IF($B16=1,$B6+$B7*(J885-0.5),$B6),0),1)*IF(AND($B17=1,J885&lt;$B8),1-$B9,1)*IF(AND($B18=1,J885&lt;$B11),1-$B10,1)</f>
        <v>0.40389375</v>
      </c>
      <c r="L885" s="31" t="n">
        <f aca="false">L884+K885</f>
        <v>141.390925</v>
      </c>
    </row>
    <row r="886" customFormat="false" ht="15" hidden="false" customHeight="false" outlineLevel="0" collapsed="false">
      <c r="J886" s="30" t="n">
        <v>0.34325</v>
      </c>
      <c r="K886" s="31" t="n">
        <f aca="false">MIN(MAX(IF($B16=1,$B6+$B7*(J886-0.5),$B6),0),1)*IF(AND($B17=1,J886&lt;$B8),1-$B9,1)*IF(AND($B18=1,J886&lt;$B11),1-$B10,1)</f>
        <v>0.40405625</v>
      </c>
      <c r="L886" s="31" t="n">
        <f aca="false">L885+K886</f>
        <v>141.79498125</v>
      </c>
    </row>
    <row r="887" customFormat="false" ht="15" hidden="false" customHeight="false" outlineLevel="0" collapsed="false">
      <c r="J887" s="30" t="n">
        <v>0.34375</v>
      </c>
      <c r="K887" s="31" t="n">
        <f aca="false">MIN(MAX(IF($B16=1,$B6+$B7*(J887-0.5),$B6),0),1)*IF(AND($B17=1,J887&lt;$B8),1-$B9,1)*IF(AND($B18=1,J887&lt;$B11),1-$B10,1)</f>
        <v>0.40421875</v>
      </c>
      <c r="L887" s="31" t="n">
        <f aca="false">L886+K887</f>
        <v>142.1992</v>
      </c>
    </row>
    <row r="888" customFormat="false" ht="15" hidden="false" customHeight="false" outlineLevel="0" collapsed="false">
      <c r="J888" s="30" t="n">
        <v>0.34425</v>
      </c>
      <c r="K888" s="31" t="n">
        <f aca="false">MIN(MAX(IF($B16=1,$B6+$B7*(J888-0.5),$B6),0),1)*IF(AND($B17=1,J888&lt;$B8),1-$B9,1)*IF(AND($B18=1,J888&lt;$B11),1-$B10,1)</f>
        <v>0.40438125</v>
      </c>
      <c r="L888" s="31" t="n">
        <f aca="false">L887+K888</f>
        <v>142.60358125</v>
      </c>
    </row>
    <row r="889" customFormat="false" ht="15" hidden="false" customHeight="false" outlineLevel="0" collapsed="false">
      <c r="J889" s="30" t="n">
        <v>0.34475</v>
      </c>
      <c r="K889" s="31" t="n">
        <f aca="false">MIN(MAX(IF($B16=1,$B6+$B7*(J889-0.5),$B6),0),1)*IF(AND($B17=1,J889&lt;$B8),1-$B9,1)*IF(AND($B18=1,J889&lt;$B11),1-$B10,1)</f>
        <v>0.40454375</v>
      </c>
      <c r="L889" s="31" t="n">
        <f aca="false">L888+K889</f>
        <v>143.008125</v>
      </c>
    </row>
    <row r="890" customFormat="false" ht="15" hidden="false" customHeight="false" outlineLevel="0" collapsed="false">
      <c r="J890" s="30" t="n">
        <v>0.34525</v>
      </c>
      <c r="K890" s="31" t="n">
        <f aca="false">MIN(MAX(IF($B16=1,$B6+$B7*(J890-0.5),$B6),0),1)*IF(AND($B17=1,J890&lt;$B8),1-$B9,1)*IF(AND($B18=1,J890&lt;$B11),1-$B10,1)</f>
        <v>0.40470625</v>
      </c>
      <c r="L890" s="31" t="n">
        <f aca="false">L889+K890</f>
        <v>143.41283125</v>
      </c>
    </row>
    <row r="891" customFormat="false" ht="15" hidden="false" customHeight="false" outlineLevel="0" collapsed="false">
      <c r="J891" s="30" t="n">
        <v>0.34575</v>
      </c>
      <c r="K891" s="31" t="n">
        <f aca="false">MIN(MAX(IF($B16=1,$B6+$B7*(J891-0.5),$B6),0),1)*IF(AND($B17=1,J891&lt;$B8),1-$B9,1)*IF(AND($B18=1,J891&lt;$B11),1-$B10,1)</f>
        <v>0.40486875</v>
      </c>
      <c r="L891" s="31" t="n">
        <f aca="false">L890+K891</f>
        <v>143.8177</v>
      </c>
    </row>
    <row r="892" customFormat="false" ht="15" hidden="false" customHeight="false" outlineLevel="0" collapsed="false">
      <c r="J892" s="30" t="n">
        <v>0.34625</v>
      </c>
      <c r="K892" s="31" t="n">
        <f aca="false">MIN(MAX(IF($B16=1,$B6+$B7*(J892-0.5),$B6),0),1)*IF(AND($B17=1,J892&lt;$B8),1-$B9,1)*IF(AND($B18=1,J892&lt;$B11),1-$B10,1)</f>
        <v>0.40503125</v>
      </c>
      <c r="L892" s="31" t="n">
        <f aca="false">L891+K892</f>
        <v>144.22273125</v>
      </c>
    </row>
    <row r="893" customFormat="false" ht="15" hidden="false" customHeight="false" outlineLevel="0" collapsed="false">
      <c r="J893" s="30" t="n">
        <v>0.34675</v>
      </c>
      <c r="K893" s="31" t="n">
        <f aca="false">MIN(MAX(IF($B16=1,$B6+$B7*(J893-0.5),$B6),0),1)*IF(AND($B17=1,J893&lt;$B8),1-$B9,1)*IF(AND($B18=1,J893&lt;$B11),1-$B10,1)</f>
        <v>0.40519375</v>
      </c>
      <c r="L893" s="31" t="n">
        <f aca="false">L892+K893</f>
        <v>144.627925</v>
      </c>
    </row>
    <row r="894" customFormat="false" ht="15" hidden="false" customHeight="false" outlineLevel="0" collapsed="false">
      <c r="J894" s="30" t="n">
        <v>0.34725</v>
      </c>
      <c r="K894" s="31" t="n">
        <f aca="false">MIN(MAX(IF($B16=1,$B6+$B7*(J894-0.5),$B6),0),1)*IF(AND($B17=1,J894&lt;$B8),1-$B9,1)*IF(AND($B18=1,J894&lt;$B11),1-$B10,1)</f>
        <v>0.40535625</v>
      </c>
      <c r="L894" s="31" t="n">
        <f aca="false">L893+K894</f>
        <v>145.03328125</v>
      </c>
    </row>
    <row r="895" customFormat="false" ht="15" hidden="false" customHeight="false" outlineLevel="0" collapsed="false">
      <c r="J895" s="30" t="n">
        <v>0.34775</v>
      </c>
      <c r="K895" s="31" t="n">
        <f aca="false">MIN(MAX(IF($B16=1,$B6+$B7*(J895-0.5),$B6),0),1)*IF(AND($B17=1,J895&lt;$B8),1-$B9,1)*IF(AND($B18=1,J895&lt;$B11),1-$B10,1)</f>
        <v>0.40551875</v>
      </c>
      <c r="L895" s="31" t="n">
        <f aca="false">L894+K895</f>
        <v>145.4388</v>
      </c>
    </row>
    <row r="896" customFormat="false" ht="15" hidden="false" customHeight="false" outlineLevel="0" collapsed="false">
      <c r="J896" s="30" t="n">
        <v>0.34825</v>
      </c>
      <c r="K896" s="31" t="n">
        <f aca="false">MIN(MAX(IF($B16=1,$B6+$B7*(J896-0.5),$B6),0),1)*IF(AND($B17=1,J896&lt;$B8),1-$B9,1)*IF(AND($B18=1,J896&lt;$B11),1-$B10,1)</f>
        <v>0.40568125</v>
      </c>
      <c r="L896" s="31" t="n">
        <f aca="false">L895+K896</f>
        <v>145.84448125</v>
      </c>
    </row>
    <row r="897" customFormat="false" ht="15" hidden="false" customHeight="false" outlineLevel="0" collapsed="false">
      <c r="J897" s="30" t="n">
        <v>0.34875</v>
      </c>
      <c r="K897" s="31" t="n">
        <f aca="false">MIN(MAX(IF($B16=1,$B6+$B7*(J897-0.5),$B6),0),1)*IF(AND($B17=1,J897&lt;$B8),1-$B9,1)*IF(AND($B18=1,J897&lt;$B11),1-$B10,1)</f>
        <v>0.40584375</v>
      </c>
      <c r="L897" s="31" t="n">
        <f aca="false">L896+K897</f>
        <v>146.250325</v>
      </c>
    </row>
    <row r="898" customFormat="false" ht="15" hidden="false" customHeight="false" outlineLevel="0" collapsed="false">
      <c r="J898" s="30" t="n">
        <v>0.34925</v>
      </c>
      <c r="K898" s="31" t="n">
        <f aca="false">MIN(MAX(IF($B16=1,$B6+$B7*(J898-0.5),$B6),0),1)*IF(AND($B17=1,J898&lt;$B8),1-$B9,1)*IF(AND($B18=1,J898&lt;$B11),1-$B10,1)</f>
        <v>0.40600625</v>
      </c>
      <c r="L898" s="31" t="n">
        <f aca="false">L897+K898</f>
        <v>146.65633125</v>
      </c>
    </row>
    <row r="899" customFormat="false" ht="15" hidden="false" customHeight="false" outlineLevel="0" collapsed="false">
      <c r="J899" s="30" t="n">
        <v>0.34975</v>
      </c>
      <c r="K899" s="31" t="n">
        <f aca="false">MIN(MAX(IF($B16=1,$B6+$B7*(J899-0.5),$B6),0),1)*IF(AND($B17=1,J899&lt;$B8),1-$B9,1)*IF(AND($B18=1,J899&lt;$B11),1-$B10,1)</f>
        <v>0.40616875</v>
      </c>
      <c r="L899" s="31" t="n">
        <f aca="false">L898+K899</f>
        <v>147.0625</v>
      </c>
    </row>
    <row r="900" customFormat="false" ht="15" hidden="false" customHeight="false" outlineLevel="0" collapsed="false">
      <c r="J900" s="30" t="n">
        <v>0.35025</v>
      </c>
      <c r="K900" s="31" t="n">
        <f aca="false">MIN(MAX(IF($B16=1,$B6+$B7*(J900-0.5),$B6),0),1)*IF(AND($B17=1,J900&lt;$B8),1-$B9,1)*IF(AND($B18=1,J900&lt;$B11),1-$B10,1)</f>
        <v>0.40633125</v>
      </c>
      <c r="L900" s="31" t="n">
        <f aca="false">L899+K900</f>
        <v>147.46883125</v>
      </c>
    </row>
    <row r="901" customFormat="false" ht="15" hidden="false" customHeight="false" outlineLevel="0" collapsed="false">
      <c r="J901" s="30" t="n">
        <v>0.35075</v>
      </c>
      <c r="K901" s="31" t="n">
        <f aca="false">MIN(MAX(IF($B16=1,$B6+$B7*(J901-0.5),$B6),0),1)*IF(AND($B17=1,J901&lt;$B8),1-$B9,1)*IF(AND($B18=1,J901&lt;$B11),1-$B10,1)</f>
        <v>0.40649375</v>
      </c>
      <c r="L901" s="31" t="n">
        <f aca="false">L900+K901</f>
        <v>147.875325</v>
      </c>
    </row>
    <row r="902" customFormat="false" ht="15" hidden="false" customHeight="false" outlineLevel="0" collapsed="false">
      <c r="J902" s="30" t="n">
        <v>0.35125</v>
      </c>
      <c r="K902" s="31" t="n">
        <f aca="false">MIN(MAX(IF($B16=1,$B6+$B7*(J902-0.5),$B6),0),1)*IF(AND($B17=1,J902&lt;$B8),1-$B9,1)*IF(AND($B18=1,J902&lt;$B11),1-$B10,1)</f>
        <v>0.40665625</v>
      </c>
      <c r="L902" s="31" t="n">
        <f aca="false">L901+K902</f>
        <v>148.28198125</v>
      </c>
    </row>
    <row r="903" customFormat="false" ht="15" hidden="false" customHeight="false" outlineLevel="0" collapsed="false">
      <c r="J903" s="30" t="n">
        <v>0.35175</v>
      </c>
      <c r="K903" s="31" t="n">
        <f aca="false">MIN(MAX(IF($B16=1,$B6+$B7*(J903-0.5),$B6),0),1)*IF(AND($B17=1,J903&lt;$B8),1-$B9,1)*IF(AND($B18=1,J903&lt;$B11),1-$B10,1)</f>
        <v>0.40681875</v>
      </c>
      <c r="L903" s="31" t="n">
        <f aca="false">L902+K903</f>
        <v>148.6888</v>
      </c>
    </row>
    <row r="904" customFormat="false" ht="15" hidden="false" customHeight="false" outlineLevel="0" collapsed="false">
      <c r="J904" s="30" t="n">
        <v>0.35225</v>
      </c>
      <c r="K904" s="31" t="n">
        <f aca="false">MIN(MAX(IF($B16=1,$B6+$B7*(J904-0.5),$B6),0),1)*IF(AND($B17=1,J904&lt;$B8),1-$B9,1)*IF(AND($B18=1,J904&lt;$B11),1-$B10,1)</f>
        <v>0.40698125</v>
      </c>
      <c r="L904" s="31" t="n">
        <f aca="false">L903+K904</f>
        <v>149.09578125</v>
      </c>
    </row>
    <row r="905" customFormat="false" ht="15" hidden="false" customHeight="false" outlineLevel="0" collapsed="false">
      <c r="J905" s="30" t="n">
        <v>0.35275</v>
      </c>
      <c r="K905" s="31" t="n">
        <f aca="false">MIN(MAX(IF($B16=1,$B6+$B7*(J905-0.5),$B6),0),1)*IF(AND($B17=1,J905&lt;$B8),1-$B9,1)*IF(AND($B18=1,J905&lt;$B11),1-$B10,1)</f>
        <v>0.40714375</v>
      </c>
      <c r="L905" s="31" t="n">
        <f aca="false">L904+K905</f>
        <v>149.502925</v>
      </c>
    </row>
    <row r="906" customFormat="false" ht="15" hidden="false" customHeight="false" outlineLevel="0" collapsed="false">
      <c r="J906" s="30" t="n">
        <v>0.35325</v>
      </c>
      <c r="K906" s="31" t="n">
        <f aca="false">MIN(MAX(IF($B16=1,$B6+$B7*(J906-0.5),$B6),0),1)*IF(AND($B17=1,J906&lt;$B8),1-$B9,1)*IF(AND($B18=1,J906&lt;$B11),1-$B10,1)</f>
        <v>0.40730625</v>
      </c>
      <c r="L906" s="31" t="n">
        <f aca="false">L905+K906</f>
        <v>149.91023125</v>
      </c>
    </row>
    <row r="907" customFormat="false" ht="15" hidden="false" customHeight="false" outlineLevel="0" collapsed="false">
      <c r="J907" s="30" t="n">
        <v>0.35375</v>
      </c>
      <c r="K907" s="31" t="n">
        <f aca="false">MIN(MAX(IF($B16=1,$B6+$B7*(J907-0.5),$B6),0),1)*IF(AND($B17=1,J907&lt;$B8),1-$B9,1)*IF(AND($B18=1,J907&lt;$B11),1-$B10,1)</f>
        <v>0.40746875</v>
      </c>
      <c r="L907" s="31" t="n">
        <f aca="false">L906+K907</f>
        <v>150.3177</v>
      </c>
    </row>
    <row r="908" customFormat="false" ht="15" hidden="false" customHeight="false" outlineLevel="0" collapsed="false">
      <c r="J908" s="30" t="n">
        <v>0.35425</v>
      </c>
      <c r="K908" s="31" t="n">
        <f aca="false">MIN(MAX(IF($B16=1,$B6+$B7*(J908-0.5),$B6),0),1)*IF(AND($B17=1,J908&lt;$B8),1-$B9,1)*IF(AND($B18=1,J908&lt;$B11),1-$B10,1)</f>
        <v>0.40763125</v>
      </c>
      <c r="L908" s="31" t="n">
        <f aca="false">L907+K908</f>
        <v>150.72533125</v>
      </c>
    </row>
    <row r="909" customFormat="false" ht="15" hidden="false" customHeight="false" outlineLevel="0" collapsed="false">
      <c r="J909" s="30" t="n">
        <v>0.35475</v>
      </c>
      <c r="K909" s="31" t="n">
        <f aca="false">MIN(MAX(IF($B16=1,$B6+$B7*(J909-0.5),$B6),0),1)*IF(AND($B17=1,J909&lt;$B8),1-$B9,1)*IF(AND($B18=1,J909&lt;$B11),1-$B10,1)</f>
        <v>0.40779375</v>
      </c>
      <c r="L909" s="31" t="n">
        <f aca="false">L908+K909</f>
        <v>151.133125</v>
      </c>
    </row>
    <row r="910" customFormat="false" ht="15" hidden="false" customHeight="false" outlineLevel="0" collapsed="false">
      <c r="J910" s="30" t="n">
        <v>0.35525</v>
      </c>
      <c r="K910" s="31" t="n">
        <f aca="false">MIN(MAX(IF($B16=1,$B6+$B7*(J910-0.5),$B6),0),1)*IF(AND($B17=1,J910&lt;$B8),1-$B9,1)*IF(AND($B18=1,J910&lt;$B11),1-$B10,1)</f>
        <v>0.40795625</v>
      </c>
      <c r="L910" s="31" t="n">
        <f aca="false">L909+K910</f>
        <v>151.54108125</v>
      </c>
    </row>
    <row r="911" customFormat="false" ht="15" hidden="false" customHeight="false" outlineLevel="0" collapsed="false">
      <c r="J911" s="30" t="n">
        <v>0.35575</v>
      </c>
      <c r="K911" s="31" t="n">
        <f aca="false">MIN(MAX(IF($B16=1,$B6+$B7*(J911-0.5),$B6),0),1)*IF(AND($B17=1,J911&lt;$B8),1-$B9,1)*IF(AND($B18=1,J911&lt;$B11),1-$B10,1)</f>
        <v>0.40811875</v>
      </c>
      <c r="L911" s="31" t="n">
        <f aca="false">L910+K911</f>
        <v>151.9492</v>
      </c>
    </row>
    <row r="912" customFormat="false" ht="15" hidden="false" customHeight="false" outlineLevel="0" collapsed="false">
      <c r="J912" s="30" t="n">
        <v>0.35625</v>
      </c>
      <c r="K912" s="31" t="n">
        <f aca="false">MIN(MAX(IF($B16=1,$B6+$B7*(J912-0.5),$B6),0),1)*IF(AND($B17=1,J912&lt;$B8),1-$B9,1)*IF(AND($B18=1,J912&lt;$B11),1-$B10,1)</f>
        <v>0.40828125</v>
      </c>
      <c r="L912" s="31" t="n">
        <f aca="false">L911+K912</f>
        <v>152.35748125</v>
      </c>
    </row>
    <row r="913" customFormat="false" ht="15" hidden="false" customHeight="false" outlineLevel="0" collapsed="false">
      <c r="J913" s="30" t="n">
        <v>0.35675</v>
      </c>
      <c r="K913" s="31" t="n">
        <f aca="false">MIN(MAX(IF($B16=1,$B6+$B7*(J913-0.5),$B6),0),1)*IF(AND($B17=1,J913&lt;$B8),1-$B9,1)*IF(AND($B18=1,J913&lt;$B11),1-$B10,1)</f>
        <v>0.40844375</v>
      </c>
      <c r="L913" s="31" t="n">
        <f aca="false">L912+K913</f>
        <v>152.765925</v>
      </c>
    </row>
    <row r="914" customFormat="false" ht="15" hidden="false" customHeight="false" outlineLevel="0" collapsed="false">
      <c r="J914" s="30" t="n">
        <v>0.35725</v>
      </c>
      <c r="K914" s="31" t="n">
        <f aca="false">MIN(MAX(IF($B16=1,$B6+$B7*(J914-0.5),$B6),0),1)*IF(AND($B17=1,J914&lt;$B8),1-$B9,1)*IF(AND($B18=1,J914&lt;$B11),1-$B10,1)</f>
        <v>0.40860625</v>
      </c>
      <c r="L914" s="31" t="n">
        <f aca="false">L913+K914</f>
        <v>153.17453125</v>
      </c>
    </row>
    <row r="915" customFormat="false" ht="15" hidden="false" customHeight="false" outlineLevel="0" collapsed="false">
      <c r="J915" s="30" t="n">
        <v>0.35775</v>
      </c>
      <c r="K915" s="31" t="n">
        <f aca="false">MIN(MAX(IF($B16=1,$B6+$B7*(J915-0.5),$B6),0),1)*IF(AND($B17=1,J915&lt;$B8),1-$B9,1)*IF(AND($B18=1,J915&lt;$B11),1-$B10,1)</f>
        <v>0.40876875</v>
      </c>
      <c r="L915" s="31" t="n">
        <f aca="false">L914+K915</f>
        <v>153.5833</v>
      </c>
    </row>
    <row r="916" customFormat="false" ht="15" hidden="false" customHeight="false" outlineLevel="0" collapsed="false">
      <c r="J916" s="30" t="n">
        <v>0.35825</v>
      </c>
      <c r="K916" s="31" t="n">
        <f aca="false">MIN(MAX(IF($B16=1,$B6+$B7*(J916-0.5),$B6),0),1)*IF(AND($B17=1,J916&lt;$B8),1-$B9,1)*IF(AND($B18=1,J916&lt;$B11),1-$B10,1)</f>
        <v>0.40893125</v>
      </c>
      <c r="L916" s="31" t="n">
        <f aca="false">L915+K916</f>
        <v>153.99223125</v>
      </c>
    </row>
    <row r="917" customFormat="false" ht="15" hidden="false" customHeight="false" outlineLevel="0" collapsed="false">
      <c r="J917" s="30" t="n">
        <v>0.35875</v>
      </c>
      <c r="K917" s="31" t="n">
        <f aca="false">MIN(MAX(IF($B16=1,$B6+$B7*(J917-0.5),$B6),0),1)*IF(AND($B17=1,J917&lt;$B8),1-$B9,1)*IF(AND($B18=1,J917&lt;$B11),1-$B10,1)</f>
        <v>0.40909375</v>
      </c>
      <c r="L917" s="31" t="n">
        <f aca="false">L916+K917</f>
        <v>154.401325</v>
      </c>
    </row>
    <row r="918" customFormat="false" ht="15" hidden="false" customHeight="false" outlineLevel="0" collapsed="false">
      <c r="J918" s="30" t="n">
        <v>0.35925</v>
      </c>
      <c r="K918" s="31" t="n">
        <f aca="false">MIN(MAX(IF($B16=1,$B6+$B7*(J918-0.5),$B6),0),1)*IF(AND($B17=1,J918&lt;$B8),1-$B9,1)*IF(AND($B18=1,J918&lt;$B11),1-$B10,1)</f>
        <v>0.40925625</v>
      </c>
      <c r="L918" s="31" t="n">
        <f aca="false">L917+K918</f>
        <v>154.81058125</v>
      </c>
    </row>
    <row r="919" customFormat="false" ht="15" hidden="false" customHeight="false" outlineLevel="0" collapsed="false">
      <c r="J919" s="30" t="n">
        <v>0.35975</v>
      </c>
      <c r="K919" s="31" t="n">
        <f aca="false">MIN(MAX(IF($B16=1,$B6+$B7*(J919-0.5),$B6),0),1)*IF(AND($B17=1,J919&lt;$B8),1-$B9,1)*IF(AND($B18=1,J919&lt;$B11),1-$B10,1)</f>
        <v>0.40941875</v>
      </c>
      <c r="L919" s="31" t="n">
        <f aca="false">L918+K919</f>
        <v>155.22</v>
      </c>
    </row>
    <row r="920" customFormat="false" ht="15" hidden="false" customHeight="false" outlineLevel="0" collapsed="false">
      <c r="J920" s="30" t="n">
        <v>0.36025</v>
      </c>
      <c r="K920" s="31" t="n">
        <f aca="false">MIN(MAX(IF($B16=1,$B6+$B7*(J920-0.5),$B6),0),1)*IF(AND($B17=1,J920&lt;$B8),1-$B9,1)*IF(AND($B18=1,J920&lt;$B11),1-$B10,1)</f>
        <v>0.40958125</v>
      </c>
      <c r="L920" s="31" t="n">
        <f aca="false">L919+K920</f>
        <v>155.62958125</v>
      </c>
    </row>
    <row r="921" customFormat="false" ht="15" hidden="false" customHeight="false" outlineLevel="0" collapsed="false">
      <c r="J921" s="30" t="n">
        <v>0.36075</v>
      </c>
      <c r="K921" s="31" t="n">
        <f aca="false">MIN(MAX(IF($B16=1,$B6+$B7*(J921-0.5),$B6),0),1)*IF(AND($B17=1,J921&lt;$B8),1-$B9,1)*IF(AND($B18=1,J921&lt;$B11),1-$B10,1)</f>
        <v>0.40974375</v>
      </c>
      <c r="L921" s="31" t="n">
        <f aca="false">L920+K921</f>
        <v>156.039325</v>
      </c>
    </row>
    <row r="922" customFormat="false" ht="15" hidden="false" customHeight="false" outlineLevel="0" collapsed="false">
      <c r="J922" s="30" t="n">
        <v>0.36125</v>
      </c>
      <c r="K922" s="31" t="n">
        <f aca="false">MIN(MAX(IF($B16=1,$B6+$B7*(J922-0.5),$B6),0),1)*IF(AND($B17=1,J922&lt;$B8),1-$B9,1)*IF(AND($B18=1,J922&lt;$B11),1-$B10,1)</f>
        <v>0.40990625</v>
      </c>
      <c r="L922" s="31" t="n">
        <f aca="false">L921+K922</f>
        <v>156.44923125</v>
      </c>
    </row>
    <row r="923" customFormat="false" ht="15" hidden="false" customHeight="false" outlineLevel="0" collapsed="false">
      <c r="J923" s="30" t="n">
        <v>0.36175</v>
      </c>
      <c r="K923" s="31" t="n">
        <f aca="false">MIN(MAX(IF($B16=1,$B6+$B7*(J923-0.5),$B6),0),1)*IF(AND($B17=1,J923&lt;$B8),1-$B9,1)*IF(AND($B18=1,J923&lt;$B11),1-$B10,1)</f>
        <v>0.41006875</v>
      </c>
      <c r="L923" s="31" t="n">
        <f aca="false">L922+K923</f>
        <v>156.8593</v>
      </c>
    </row>
    <row r="924" customFormat="false" ht="15" hidden="false" customHeight="false" outlineLevel="0" collapsed="false">
      <c r="J924" s="30" t="n">
        <v>0.36225</v>
      </c>
      <c r="K924" s="31" t="n">
        <f aca="false">MIN(MAX(IF($B16=1,$B6+$B7*(J924-0.5),$B6),0),1)*IF(AND($B17=1,J924&lt;$B8),1-$B9,1)*IF(AND($B18=1,J924&lt;$B11),1-$B10,1)</f>
        <v>0.41023125</v>
      </c>
      <c r="L924" s="31" t="n">
        <f aca="false">L923+K924</f>
        <v>157.26953125</v>
      </c>
    </row>
    <row r="925" customFormat="false" ht="15" hidden="false" customHeight="false" outlineLevel="0" collapsed="false">
      <c r="J925" s="30" t="n">
        <v>0.36275</v>
      </c>
      <c r="K925" s="31" t="n">
        <f aca="false">MIN(MAX(IF($B16=1,$B6+$B7*(J925-0.5),$B6),0),1)*IF(AND($B17=1,J925&lt;$B8),1-$B9,1)*IF(AND($B18=1,J925&lt;$B11),1-$B10,1)</f>
        <v>0.41039375</v>
      </c>
      <c r="L925" s="31" t="n">
        <f aca="false">L924+K925</f>
        <v>157.679925</v>
      </c>
    </row>
    <row r="926" customFormat="false" ht="15" hidden="false" customHeight="false" outlineLevel="0" collapsed="false">
      <c r="J926" s="30" t="n">
        <v>0.36325</v>
      </c>
      <c r="K926" s="31" t="n">
        <f aca="false">MIN(MAX(IF($B16=1,$B6+$B7*(J926-0.5),$B6),0),1)*IF(AND($B17=1,J926&lt;$B8),1-$B9,1)*IF(AND($B18=1,J926&lt;$B11),1-$B10,1)</f>
        <v>0.41055625</v>
      </c>
      <c r="L926" s="31" t="n">
        <f aca="false">L925+K926</f>
        <v>158.09048125</v>
      </c>
    </row>
    <row r="927" customFormat="false" ht="15" hidden="false" customHeight="false" outlineLevel="0" collapsed="false">
      <c r="J927" s="30" t="n">
        <v>0.36375</v>
      </c>
      <c r="K927" s="31" t="n">
        <f aca="false">MIN(MAX(IF($B16=1,$B6+$B7*(J927-0.5),$B6),0),1)*IF(AND($B17=1,J927&lt;$B8),1-$B9,1)*IF(AND($B18=1,J927&lt;$B11),1-$B10,1)</f>
        <v>0.41071875</v>
      </c>
      <c r="L927" s="31" t="n">
        <f aca="false">L926+K927</f>
        <v>158.5012</v>
      </c>
    </row>
    <row r="928" customFormat="false" ht="15" hidden="false" customHeight="false" outlineLevel="0" collapsed="false">
      <c r="J928" s="30" t="n">
        <v>0.36425</v>
      </c>
      <c r="K928" s="31" t="n">
        <f aca="false">MIN(MAX(IF($B16=1,$B6+$B7*(J928-0.5),$B6),0),1)*IF(AND($B17=1,J928&lt;$B8),1-$B9,1)*IF(AND($B18=1,J928&lt;$B11),1-$B10,1)</f>
        <v>0.41088125</v>
      </c>
      <c r="L928" s="31" t="n">
        <f aca="false">L927+K928</f>
        <v>158.91208125</v>
      </c>
    </row>
    <row r="929" customFormat="false" ht="15" hidden="false" customHeight="false" outlineLevel="0" collapsed="false">
      <c r="J929" s="30" t="n">
        <v>0.36475</v>
      </c>
      <c r="K929" s="31" t="n">
        <f aca="false">MIN(MAX(IF($B16=1,$B6+$B7*(J929-0.5),$B6),0),1)*IF(AND($B17=1,J929&lt;$B8),1-$B9,1)*IF(AND($B18=1,J929&lt;$B11),1-$B10,1)</f>
        <v>0.41104375</v>
      </c>
      <c r="L929" s="31" t="n">
        <f aca="false">L928+K929</f>
        <v>159.323125</v>
      </c>
    </row>
    <row r="930" customFormat="false" ht="15" hidden="false" customHeight="false" outlineLevel="0" collapsed="false">
      <c r="J930" s="30" t="n">
        <v>0.36525</v>
      </c>
      <c r="K930" s="31" t="n">
        <f aca="false">MIN(MAX(IF($B16=1,$B6+$B7*(J930-0.5),$B6),0),1)*IF(AND($B17=1,J930&lt;$B8),1-$B9,1)*IF(AND($B18=1,J930&lt;$B11),1-$B10,1)</f>
        <v>0.41120625</v>
      </c>
      <c r="L930" s="31" t="n">
        <f aca="false">L929+K930</f>
        <v>159.73433125</v>
      </c>
    </row>
    <row r="931" customFormat="false" ht="15" hidden="false" customHeight="false" outlineLevel="0" collapsed="false">
      <c r="J931" s="30" t="n">
        <v>0.36575</v>
      </c>
      <c r="K931" s="31" t="n">
        <f aca="false">MIN(MAX(IF($B16=1,$B6+$B7*(J931-0.5),$B6),0),1)*IF(AND($B17=1,J931&lt;$B8),1-$B9,1)*IF(AND($B18=1,J931&lt;$B11),1-$B10,1)</f>
        <v>0.41136875</v>
      </c>
      <c r="L931" s="31" t="n">
        <f aca="false">L930+K931</f>
        <v>160.1457</v>
      </c>
    </row>
    <row r="932" customFormat="false" ht="15" hidden="false" customHeight="false" outlineLevel="0" collapsed="false">
      <c r="J932" s="30" t="n">
        <v>0.36625</v>
      </c>
      <c r="K932" s="31" t="n">
        <f aca="false">MIN(MAX(IF($B16=1,$B6+$B7*(J932-0.5),$B6),0),1)*IF(AND($B17=1,J932&lt;$B8),1-$B9,1)*IF(AND($B18=1,J932&lt;$B11),1-$B10,1)</f>
        <v>0.41153125</v>
      </c>
      <c r="L932" s="31" t="n">
        <f aca="false">L931+K932</f>
        <v>160.55723125</v>
      </c>
    </row>
    <row r="933" customFormat="false" ht="15" hidden="false" customHeight="false" outlineLevel="0" collapsed="false">
      <c r="J933" s="30" t="n">
        <v>0.36675</v>
      </c>
      <c r="K933" s="31" t="n">
        <f aca="false">MIN(MAX(IF($B16=1,$B6+$B7*(J933-0.5),$B6),0),1)*IF(AND($B17=1,J933&lt;$B8),1-$B9,1)*IF(AND($B18=1,J933&lt;$B11),1-$B10,1)</f>
        <v>0.41169375</v>
      </c>
      <c r="L933" s="31" t="n">
        <f aca="false">L932+K933</f>
        <v>160.968925</v>
      </c>
    </row>
    <row r="934" customFormat="false" ht="15" hidden="false" customHeight="false" outlineLevel="0" collapsed="false">
      <c r="J934" s="30" t="n">
        <v>0.36725</v>
      </c>
      <c r="K934" s="31" t="n">
        <f aca="false">MIN(MAX(IF($B16=1,$B6+$B7*(J934-0.5),$B6),0),1)*IF(AND($B17=1,J934&lt;$B8),1-$B9,1)*IF(AND($B18=1,J934&lt;$B11),1-$B10,1)</f>
        <v>0.41185625</v>
      </c>
      <c r="L934" s="31" t="n">
        <f aca="false">L933+K934</f>
        <v>161.38078125</v>
      </c>
    </row>
    <row r="935" customFormat="false" ht="15" hidden="false" customHeight="false" outlineLevel="0" collapsed="false">
      <c r="J935" s="30" t="n">
        <v>0.36775</v>
      </c>
      <c r="K935" s="31" t="n">
        <f aca="false">MIN(MAX(IF($B16=1,$B6+$B7*(J935-0.5),$B6),0),1)*IF(AND($B17=1,J935&lt;$B8),1-$B9,1)*IF(AND($B18=1,J935&lt;$B11),1-$B10,1)</f>
        <v>0.41201875</v>
      </c>
      <c r="L935" s="31" t="n">
        <f aca="false">L934+K935</f>
        <v>161.7928</v>
      </c>
    </row>
    <row r="936" customFormat="false" ht="15" hidden="false" customHeight="false" outlineLevel="0" collapsed="false">
      <c r="J936" s="30" t="n">
        <v>0.36825</v>
      </c>
      <c r="K936" s="31" t="n">
        <f aca="false">MIN(MAX(IF($B16=1,$B6+$B7*(J936-0.5),$B6),0),1)*IF(AND($B17=1,J936&lt;$B8),1-$B9,1)*IF(AND($B18=1,J936&lt;$B11),1-$B10,1)</f>
        <v>0.41218125</v>
      </c>
      <c r="L936" s="31" t="n">
        <f aca="false">L935+K936</f>
        <v>162.20498125</v>
      </c>
    </row>
    <row r="937" customFormat="false" ht="15" hidden="false" customHeight="false" outlineLevel="0" collapsed="false">
      <c r="J937" s="30" t="n">
        <v>0.36875</v>
      </c>
      <c r="K937" s="31" t="n">
        <f aca="false">MIN(MAX(IF($B16=1,$B6+$B7*(J937-0.5),$B6),0),1)*IF(AND($B17=1,J937&lt;$B8),1-$B9,1)*IF(AND($B18=1,J937&lt;$B11),1-$B10,1)</f>
        <v>0.41234375</v>
      </c>
      <c r="L937" s="31" t="n">
        <f aca="false">L936+K937</f>
        <v>162.617325</v>
      </c>
    </row>
    <row r="938" customFormat="false" ht="15" hidden="false" customHeight="false" outlineLevel="0" collapsed="false">
      <c r="J938" s="30" t="n">
        <v>0.36925</v>
      </c>
      <c r="K938" s="31" t="n">
        <f aca="false">MIN(MAX(IF($B16=1,$B6+$B7*(J938-0.5),$B6),0),1)*IF(AND($B17=1,J938&lt;$B8),1-$B9,1)*IF(AND($B18=1,J938&lt;$B11),1-$B10,1)</f>
        <v>0.41250625</v>
      </c>
      <c r="L938" s="31" t="n">
        <f aca="false">L937+K938</f>
        <v>163.02983125</v>
      </c>
    </row>
    <row r="939" customFormat="false" ht="15" hidden="false" customHeight="false" outlineLevel="0" collapsed="false">
      <c r="J939" s="30" t="n">
        <v>0.36975</v>
      </c>
      <c r="K939" s="31" t="n">
        <f aca="false">MIN(MAX(IF($B16=1,$B6+$B7*(J939-0.5),$B6),0),1)*IF(AND($B17=1,J939&lt;$B8),1-$B9,1)*IF(AND($B18=1,J939&lt;$B11),1-$B10,1)</f>
        <v>0.41266875</v>
      </c>
      <c r="L939" s="31" t="n">
        <f aca="false">L938+K939</f>
        <v>163.4425</v>
      </c>
    </row>
    <row r="940" customFormat="false" ht="15" hidden="false" customHeight="false" outlineLevel="0" collapsed="false">
      <c r="J940" s="30" t="n">
        <v>0.37025</v>
      </c>
      <c r="K940" s="31" t="n">
        <f aca="false">MIN(MAX(IF($B16=1,$B6+$B7*(J940-0.5),$B6),0),1)*IF(AND($B17=1,J940&lt;$B8),1-$B9,1)*IF(AND($B18=1,J940&lt;$B11),1-$B10,1)</f>
        <v>0.41283125</v>
      </c>
      <c r="L940" s="31" t="n">
        <f aca="false">L939+K940</f>
        <v>163.85533125</v>
      </c>
    </row>
    <row r="941" customFormat="false" ht="15" hidden="false" customHeight="false" outlineLevel="0" collapsed="false">
      <c r="J941" s="30" t="n">
        <v>0.37075</v>
      </c>
      <c r="K941" s="31" t="n">
        <f aca="false">MIN(MAX(IF($B16=1,$B6+$B7*(J941-0.5),$B6),0),1)*IF(AND($B17=1,J941&lt;$B8),1-$B9,1)*IF(AND($B18=1,J941&lt;$B11),1-$B10,1)</f>
        <v>0.41299375</v>
      </c>
      <c r="L941" s="31" t="n">
        <f aca="false">L940+K941</f>
        <v>164.268325</v>
      </c>
    </row>
    <row r="942" customFormat="false" ht="15" hidden="false" customHeight="false" outlineLevel="0" collapsed="false">
      <c r="J942" s="30" t="n">
        <v>0.37125</v>
      </c>
      <c r="K942" s="31" t="n">
        <f aca="false">MIN(MAX(IF($B16=1,$B6+$B7*(J942-0.5),$B6),0),1)*IF(AND($B17=1,J942&lt;$B8),1-$B9,1)*IF(AND($B18=1,J942&lt;$B11),1-$B10,1)</f>
        <v>0.41315625</v>
      </c>
      <c r="L942" s="31" t="n">
        <f aca="false">L941+K942</f>
        <v>164.68148125</v>
      </c>
    </row>
    <row r="943" customFormat="false" ht="15" hidden="false" customHeight="false" outlineLevel="0" collapsed="false">
      <c r="J943" s="30" t="n">
        <v>0.37175</v>
      </c>
      <c r="K943" s="31" t="n">
        <f aca="false">MIN(MAX(IF($B16=1,$B6+$B7*(J943-0.5),$B6),0),1)*IF(AND($B17=1,J943&lt;$B8),1-$B9,1)*IF(AND($B18=1,J943&lt;$B11),1-$B10,1)</f>
        <v>0.41331875</v>
      </c>
      <c r="L943" s="31" t="n">
        <f aca="false">L942+K943</f>
        <v>165.0948</v>
      </c>
    </row>
    <row r="944" customFormat="false" ht="15" hidden="false" customHeight="false" outlineLevel="0" collapsed="false">
      <c r="J944" s="30" t="n">
        <v>0.37225</v>
      </c>
      <c r="K944" s="31" t="n">
        <f aca="false">MIN(MAX(IF($B16=1,$B6+$B7*(J944-0.5),$B6),0),1)*IF(AND($B17=1,J944&lt;$B8),1-$B9,1)*IF(AND($B18=1,J944&lt;$B11),1-$B10,1)</f>
        <v>0.41348125</v>
      </c>
      <c r="L944" s="31" t="n">
        <f aca="false">L943+K944</f>
        <v>165.50828125</v>
      </c>
    </row>
    <row r="945" customFormat="false" ht="15" hidden="false" customHeight="false" outlineLevel="0" collapsed="false">
      <c r="J945" s="30" t="n">
        <v>0.37275</v>
      </c>
      <c r="K945" s="31" t="n">
        <f aca="false">MIN(MAX(IF($B16=1,$B6+$B7*(J945-0.5),$B6),0),1)*IF(AND($B17=1,J945&lt;$B8),1-$B9,1)*IF(AND($B18=1,J945&lt;$B11),1-$B10,1)</f>
        <v>0.41364375</v>
      </c>
      <c r="L945" s="31" t="n">
        <f aca="false">L944+K945</f>
        <v>165.921925</v>
      </c>
    </row>
    <row r="946" customFormat="false" ht="15" hidden="false" customHeight="false" outlineLevel="0" collapsed="false">
      <c r="J946" s="30" t="n">
        <v>0.37325</v>
      </c>
      <c r="K946" s="31" t="n">
        <f aca="false">MIN(MAX(IF($B16=1,$B6+$B7*(J946-0.5),$B6),0),1)*IF(AND($B17=1,J946&lt;$B8),1-$B9,1)*IF(AND($B18=1,J946&lt;$B11),1-$B10,1)</f>
        <v>0.41380625</v>
      </c>
      <c r="L946" s="31" t="n">
        <f aca="false">L945+K946</f>
        <v>166.33573125</v>
      </c>
    </row>
    <row r="947" customFormat="false" ht="15" hidden="false" customHeight="false" outlineLevel="0" collapsed="false">
      <c r="J947" s="30" t="n">
        <v>0.37375</v>
      </c>
      <c r="K947" s="31" t="n">
        <f aca="false">MIN(MAX(IF($B16=1,$B6+$B7*(J947-0.5),$B6),0),1)*IF(AND($B17=1,J947&lt;$B8),1-$B9,1)*IF(AND($B18=1,J947&lt;$B11),1-$B10,1)</f>
        <v>0.41396875</v>
      </c>
      <c r="L947" s="31" t="n">
        <f aca="false">L946+K947</f>
        <v>166.7497</v>
      </c>
    </row>
    <row r="948" customFormat="false" ht="15" hidden="false" customHeight="false" outlineLevel="0" collapsed="false">
      <c r="J948" s="30" t="n">
        <v>0.37425</v>
      </c>
      <c r="K948" s="31" t="n">
        <f aca="false">MIN(MAX(IF($B16=1,$B6+$B7*(J948-0.5),$B6),0),1)*IF(AND($B17=1,J948&lt;$B8),1-$B9,1)*IF(AND($B18=1,J948&lt;$B11),1-$B10,1)</f>
        <v>0.41413125</v>
      </c>
      <c r="L948" s="31" t="n">
        <f aca="false">L947+K948</f>
        <v>167.16383125</v>
      </c>
    </row>
    <row r="949" customFormat="false" ht="15" hidden="false" customHeight="false" outlineLevel="0" collapsed="false">
      <c r="J949" s="30" t="n">
        <v>0.37475</v>
      </c>
      <c r="K949" s="31" t="n">
        <f aca="false">MIN(MAX(IF($B16=1,$B6+$B7*(J949-0.5),$B6),0),1)*IF(AND($B17=1,J949&lt;$B8),1-$B9,1)*IF(AND($B18=1,J949&lt;$B11),1-$B10,1)</f>
        <v>0.41429375</v>
      </c>
      <c r="L949" s="31" t="n">
        <f aca="false">L948+K949</f>
        <v>167.578125</v>
      </c>
    </row>
    <row r="950" customFormat="false" ht="15" hidden="false" customHeight="false" outlineLevel="0" collapsed="false">
      <c r="J950" s="30" t="n">
        <v>0.37525</v>
      </c>
      <c r="K950" s="31" t="n">
        <f aca="false">MIN(MAX(IF($B16=1,$B6+$B7*(J950-0.5),$B6),0),1)*IF(AND($B17=1,J950&lt;$B8),1-$B9,1)*IF(AND($B18=1,J950&lt;$B11),1-$B10,1)</f>
        <v>0.41445625</v>
      </c>
      <c r="L950" s="31" t="n">
        <f aca="false">L949+K950</f>
        <v>167.99258125</v>
      </c>
    </row>
    <row r="951" customFormat="false" ht="15" hidden="false" customHeight="false" outlineLevel="0" collapsed="false">
      <c r="J951" s="30" t="n">
        <v>0.37575</v>
      </c>
      <c r="K951" s="31" t="n">
        <f aca="false">MIN(MAX(IF($B16=1,$B6+$B7*(J951-0.5),$B6),0),1)*IF(AND($B17=1,J951&lt;$B8),1-$B9,1)*IF(AND($B18=1,J951&lt;$B11),1-$B10,1)</f>
        <v>0.41461875</v>
      </c>
      <c r="L951" s="31" t="n">
        <f aca="false">L950+K951</f>
        <v>168.4072</v>
      </c>
    </row>
    <row r="952" customFormat="false" ht="15" hidden="false" customHeight="false" outlineLevel="0" collapsed="false">
      <c r="J952" s="30" t="n">
        <v>0.37625</v>
      </c>
      <c r="K952" s="31" t="n">
        <f aca="false">MIN(MAX(IF($B16=1,$B6+$B7*(J952-0.5),$B6),0),1)*IF(AND($B17=1,J952&lt;$B8),1-$B9,1)*IF(AND($B18=1,J952&lt;$B11),1-$B10,1)</f>
        <v>0.41478125</v>
      </c>
      <c r="L952" s="31" t="n">
        <f aca="false">L951+K952</f>
        <v>168.82198125</v>
      </c>
    </row>
    <row r="953" customFormat="false" ht="15" hidden="false" customHeight="false" outlineLevel="0" collapsed="false">
      <c r="J953" s="30" t="n">
        <v>0.37675</v>
      </c>
      <c r="K953" s="31" t="n">
        <f aca="false">MIN(MAX(IF($B16=1,$B6+$B7*(J953-0.5),$B6),0),1)*IF(AND($B17=1,J953&lt;$B8),1-$B9,1)*IF(AND($B18=1,J953&lt;$B11),1-$B10,1)</f>
        <v>0.41494375</v>
      </c>
      <c r="L953" s="31" t="n">
        <f aca="false">L952+K953</f>
        <v>169.236925</v>
      </c>
    </row>
    <row r="954" customFormat="false" ht="15" hidden="false" customHeight="false" outlineLevel="0" collapsed="false">
      <c r="J954" s="30" t="n">
        <v>0.37725</v>
      </c>
      <c r="K954" s="31" t="n">
        <f aca="false">MIN(MAX(IF($B16=1,$B6+$B7*(J954-0.5),$B6),0),1)*IF(AND($B17=1,J954&lt;$B8),1-$B9,1)*IF(AND($B18=1,J954&lt;$B11),1-$B10,1)</f>
        <v>0.41510625</v>
      </c>
      <c r="L954" s="31" t="n">
        <f aca="false">L953+K954</f>
        <v>169.65203125</v>
      </c>
    </row>
    <row r="955" customFormat="false" ht="15" hidden="false" customHeight="false" outlineLevel="0" collapsed="false">
      <c r="J955" s="30" t="n">
        <v>0.37775</v>
      </c>
      <c r="K955" s="31" t="n">
        <f aca="false">MIN(MAX(IF($B16=1,$B6+$B7*(J955-0.5),$B6),0),1)*IF(AND($B17=1,J955&lt;$B8),1-$B9,1)*IF(AND($B18=1,J955&lt;$B11),1-$B10,1)</f>
        <v>0.41526875</v>
      </c>
      <c r="L955" s="31" t="n">
        <f aca="false">L954+K955</f>
        <v>170.0673</v>
      </c>
    </row>
    <row r="956" customFormat="false" ht="15" hidden="false" customHeight="false" outlineLevel="0" collapsed="false">
      <c r="J956" s="30" t="n">
        <v>0.37825</v>
      </c>
      <c r="K956" s="31" t="n">
        <f aca="false">MIN(MAX(IF($B16=1,$B6+$B7*(J956-0.5),$B6),0),1)*IF(AND($B17=1,J956&lt;$B8),1-$B9,1)*IF(AND($B18=1,J956&lt;$B11),1-$B10,1)</f>
        <v>0.41543125</v>
      </c>
      <c r="L956" s="31" t="n">
        <f aca="false">L955+K956</f>
        <v>170.48273125</v>
      </c>
    </row>
    <row r="957" customFormat="false" ht="15" hidden="false" customHeight="false" outlineLevel="0" collapsed="false">
      <c r="J957" s="30" t="n">
        <v>0.37875</v>
      </c>
      <c r="K957" s="31" t="n">
        <f aca="false">MIN(MAX(IF($B16=1,$B6+$B7*(J957-0.5),$B6),0),1)*IF(AND($B17=1,J957&lt;$B8),1-$B9,1)*IF(AND($B18=1,J957&lt;$B11),1-$B10,1)</f>
        <v>0.41559375</v>
      </c>
      <c r="L957" s="31" t="n">
        <f aca="false">L956+K957</f>
        <v>170.898325</v>
      </c>
    </row>
    <row r="958" customFormat="false" ht="15" hidden="false" customHeight="false" outlineLevel="0" collapsed="false">
      <c r="J958" s="30" t="n">
        <v>0.37925</v>
      </c>
      <c r="K958" s="31" t="n">
        <f aca="false">MIN(MAX(IF($B16=1,$B6+$B7*(J958-0.5),$B6),0),1)*IF(AND($B17=1,J958&lt;$B8),1-$B9,1)*IF(AND($B18=1,J958&lt;$B11),1-$B10,1)</f>
        <v>0.41575625</v>
      </c>
      <c r="L958" s="31" t="n">
        <f aca="false">L957+K958</f>
        <v>171.31408125</v>
      </c>
    </row>
    <row r="959" customFormat="false" ht="15" hidden="false" customHeight="false" outlineLevel="0" collapsed="false">
      <c r="J959" s="30" t="n">
        <v>0.37975</v>
      </c>
      <c r="K959" s="31" t="n">
        <f aca="false">MIN(MAX(IF($B16=1,$B6+$B7*(J959-0.5),$B6),0),1)*IF(AND($B17=1,J959&lt;$B8),1-$B9,1)*IF(AND($B18=1,J959&lt;$B11),1-$B10,1)</f>
        <v>0.41591875</v>
      </c>
      <c r="L959" s="31" t="n">
        <f aca="false">L958+K959</f>
        <v>171.73</v>
      </c>
    </row>
    <row r="960" customFormat="false" ht="15" hidden="false" customHeight="false" outlineLevel="0" collapsed="false">
      <c r="J960" s="30" t="n">
        <v>0.38025</v>
      </c>
      <c r="K960" s="31" t="n">
        <f aca="false">MIN(MAX(IF($B16=1,$B6+$B7*(J960-0.5),$B6),0),1)*IF(AND($B17=1,J960&lt;$B8),1-$B9,1)*IF(AND($B18=1,J960&lt;$B11),1-$B10,1)</f>
        <v>0.41608125</v>
      </c>
      <c r="L960" s="31" t="n">
        <f aca="false">L959+K960</f>
        <v>172.14608125</v>
      </c>
    </row>
    <row r="961" customFormat="false" ht="15" hidden="false" customHeight="false" outlineLevel="0" collapsed="false">
      <c r="J961" s="30" t="n">
        <v>0.38075</v>
      </c>
      <c r="K961" s="31" t="n">
        <f aca="false">MIN(MAX(IF($B16=1,$B6+$B7*(J961-0.5),$B6),0),1)*IF(AND($B17=1,J961&lt;$B8),1-$B9,1)*IF(AND($B18=1,J961&lt;$B11),1-$B10,1)</f>
        <v>0.41624375</v>
      </c>
      <c r="L961" s="31" t="n">
        <f aca="false">L960+K961</f>
        <v>172.562325</v>
      </c>
    </row>
    <row r="962" customFormat="false" ht="15" hidden="false" customHeight="false" outlineLevel="0" collapsed="false">
      <c r="J962" s="30" t="n">
        <v>0.38125</v>
      </c>
      <c r="K962" s="31" t="n">
        <f aca="false">MIN(MAX(IF($B16=1,$B6+$B7*(J962-0.5),$B6),0),1)*IF(AND($B17=1,J962&lt;$B8),1-$B9,1)*IF(AND($B18=1,J962&lt;$B11),1-$B10,1)</f>
        <v>0.41640625</v>
      </c>
      <c r="L962" s="31" t="n">
        <f aca="false">L961+K962</f>
        <v>172.97873125</v>
      </c>
    </row>
    <row r="963" customFormat="false" ht="15" hidden="false" customHeight="false" outlineLevel="0" collapsed="false">
      <c r="J963" s="30" t="n">
        <v>0.38175</v>
      </c>
      <c r="K963" s="31" t="n">
        <f aca="false">MIN(MAX(IF($B16=1,$B6+$B7*(J963-0.5),$B6),0),1)*IF(AND($B17=1,J963&lt;$B8),1-$B9,1)*IF(AND($B18=1,J963&lt;$B11),1-$B10,1)</f>
        <v>0.41656875</v>
      </c>
      <c r="L963" s="31" t="n">
        <f aca="false">L962+K963</f>
        <v>173.3953</v>
      </c>
    </row>
    <row r="964" customFormat="false" ht="15" hidden="false" customHeight="false" outlineLevel="0" collapsed="false">
      <c r="J964" s="30" t="n">
        <v>0.38225</v>
      </c>
      <c r="K964" s="31" t="n">
        <f aca="false">MIN(MAX(IF($B16=1,$B6+$B7*(J964-0.5),$B6),0),1)*IF(AND($B17=1,J964&lt;$B8),1-$B9,1)*IF(AND($B18=1,J964&lt;$B11),1-$B10,1)</f>
        <v>0.41673125</v>
      </c>
      <c r="L964" s="31" t="n">
        <f aca="false">L963+K964</f>
        <v>173.81203125</v>
      </c>
    </row>
    <row r="965" customFormat="false" ht="15" hidden="false" customHeight="false" outlineLevel="0" collapsed="false">
      <c r="J965" s="30" t="n">
        <v>0.38275</v>
      </c>
      <c r="K965" s="31" t="n">
        <f aca="false">MIN(MAX(IF($B16=1,$B6+$B7*(J965-0.5),$B6),0),1)*IF(AND($B17=1,J965&lt;$B8),1-$B9,1)*IF(AND($B18=1,J965&lt;$B11),1-$B10,1)</f>
        <v>0.41689375</v>
      </c>
      <c r="L965" s="31" t="n">
        <f aca="false">L964+K965</f>
        <v>174.228925</v>
      </c>
    </row>
    <row r="966" customFormat="false" ht="15" hidden="false" customHeight="false" outlineLevel="0" collapsed="false">
      <c r="J966" s="30" t="n">
        <v>0.38325</v>
      </c>
      <c r="K966" s="31" t="n">
        <f aca="false">MIN(MAX(IF($B16=1,$B6+$B7*(J966-0.5),$B6),0),1)*IF(AND($B17=1,J966&lt;$B8),1-$B9,1)*IF(AND($B18=1,J966&lt;$B11),1-$B10,1)</f>
        <v>0.41705625</v>
      </c>
      <c r="L966" s="31" t="n">
        <f aca="false">L965+K966</f>
        <v>174.64598125</v>
      </c>
    </row>
    <row r="967" customFormat="false" ht="15" hidden="false" customHeight="false" outlineLevel="0" collapsed="false">
      <c r="J967" s="30" t="n">
        <v>0.38375</v>
      </c>
      <c r="K967" s="31" t="n">
        <f aca="false">MIN(MAX(IF($B16=1,$B6+$B7*(J967-0.5),$B6),0),1)*IF(AND($B17=1,J967&lt;$B8),1-$B9,1)*IF(AND($B18=1,J967&lt;$B11),1-$B10,1)</f>
        <v>0.41721875</v>
      </c>
      <c r="L967" s="31" t="n">
        <f aca="false">L966+K967</f>
        <v>175.0632</v>
      </c>
    </row>
    <row r="968" customFormat="false" ht="15" hidden="false" customHeight="false" outlineLevel="0" collapsed="false">
      <c r="J968" s="30" t="n">
        <v>0.38425</v>
      </c>
      <c r="K968" s="31" t="n">
        <f aca="false">MIN(MAX(IF($B16=1,$B6+$B7*(J968-0.5),$B6),0),1)*IF(AND($B17=1,J968&lt;$B8),1-$B9,1)*IF(AND($B18=1,J968&lt;$B11),1-$B10,1)</f>
        <v>0.41738125</v>
      </c>
      <c r="L968" s="31" t="n">
        <f aca="false">L967+K968</f>
        <v>175.48058125</v>
      </c>
    </row>
    <row r="969" customFormat="false" ht="15" hidden="false" customHeight="false" outlineLevel="0" collapsed="false">
      <c r="J969" s="30" t="n">
        <v>0.38475</v>
      </c>
      <c r="K969" s="31" t="n">
        <f aca="false">MIN(MAX(IF($B16=1,$B6+$B7*(J969-0.5),$B6),0),1)*IF(AND($B17=1,J969&lt;$B8),1-$B9,1)*IF(AND($B18=1,J969&lt;$B11),1-$B10,1)</f>
        <v>0.41754375</v>
      </c>
      <c r="L969" s="31" t="n">
        <f aca="false">L968+K969</f>
        <v>175.898125</v>
      </c>
    </row>
    <row r="970" customFormat="false" ht="15" hidden="false" customHeight="false" outlineLevel="0" collapsed="false">
      <c r="J970" s="30" t="n">
        <v>0.38525</v>
      </c>
      <c r="K970" s="31" t="n">
        <f aca="false">MIN(MAX(IF($B16=1,$B6+$B7*(J970-0.5),$B6),0),1)*IF(AND($B17=1,J970&lt;$B8),1-$B9,1)*IF(AND($B18=1,J970&lt;$B11),1-$B10,1)</f>
        <v>0.41770625</v>
      </c>
      <c r="L970" s="31" t="n">
        <f aca="false">L969+K970</f>
        <v>176.31583125</v>
      </c>
    </row>
    <row r="971" customFormat="false" ht="15" hidden="false" customHeight="false" outlineLevel="0" collapsed="false">
      <c r="J971" s="30" t="n">
        <v>0.38575</v>
      </c>
      <c r="K971" s="31" t="n">
        <f aca="false">MIN(MAX(IF($B16=1,$B6+$B7*(J971-0.5),$B6),0),1)*IF(AND($B17=1,J971&lt;$B8),1-$B9,1)*IF(AND($B18=1,J971&lt;$B11),1-$B10,1)</f>
        <v>0.41786875</v>
      </c>
      <c r="L971" s="31" t="n">
        <f aca="false">L970+K971</f>
        <v>176.7337</v>
      </c>
    </row>
    <row r="972" customFormat="false" ht="15" hidden="false" customHeight="false" outlineLevel="0" collapsed="false">
      <c r="J972" s="30" t="n">
        <v>0.38625</v>
      </c>
      <c r="K972" s="31" t="n">
        <f aca="false">MIN(MAX(IF($B16=1,$B6+$B7*(J972-0.5),$B6),0),1)*IF(AND($B17=1,J972&lt;$B8),1-$B9,1)*IF(AND($B18=1,J972&lt;$B11),1-$B10,1)</f>
        <v>0.41803125</v>
      </c>
      <c r="L972" s="31" t="n">
        <f aca="false">L971+K972</f>
        <v>177.15173125</v>
      </c>
    </row>
    <row r="973" customFormat="false" ht="15" hidden="false" customHeight="false" outlineLevel="0" collapsed="false">
      <c r="J973" s="30" t="n">
        <v>0.38675</v>
      </c>
      <c r="K973" s="31" t="n">
        <f aca="false">MIN(MAX(IF($B16=1,$B6+$B7*(J973-0.5),$B6),0),1)*IF(AND($B17=1,J973&lt;$B8),1-$B9,1)*IF(AND($B18=1,J973&lt;$B11),1-$B10,1)</f>
        <v>0.41819375</v>
      </c>
      <c r="L973" s="31" t="n">
        <f aca="false">L972+K973</f>
        <v>177.569925</v>
      </c>
    </row>
    <row r="974" customFormat="false" ht="15" hidden="false" customHeight="false" outlineLevel="0" collapsed="false">
      <c r="J974" s="30" t="n">
        <v>0.38725</v>
      </c>
      <c r="K974" s="31" t="n">
        <f aca="false">MIN(MAX(IF($B16=1,$B6+$B7*(J974-0.5),$B6),0),1)*IF(AND($B17=1,J974&lt;$B8),1-$B9,1)*IF(AND($B18=1,J974&lt;$B11),1-$B10,1)</f>
        <v>0.41835625</v>
      </c>
      <c r="L974" s="31" t="n">
        <f aca="false">L973+K974</f>
        <v>177.98828125</v>
      </c>
    </row>
    <row r="975" customFormat="false" ht="15" hidden="false" customHeight="false" outlineLevel="0" collapsed="false">
      <c r="J975" s="30" t="n">
        <v>0.38775</v>
      </c>
      <c r="K975" s="31" t="n">
        <f aca="false">MIN(MAX(IF($B16=1,$B6+$B7*(J975-0.5),$B6),0),1)*IF(AND($B17=1,J975&lt;$B8),1-$B9,1)*IF(AND($B18=1,J975&lt;$B11),1-$B10,1)</f>
        <v>0.41851875</v>
      </c>
      <c r="L975" s="31" t="n">
        <f aca="false">L974+K975</f>
        <v>178.4068</v>
      </c>
    </row>
    <row r="976" customFormat="false" ht="15" hidden="false" customHeight="false" outlineLevel="0" collapsed="false">
      <c r="J976" s="30" t="n">
        <v>0.38825</v>
      </c>
      <c r="K976" s="31" t="n">
        <f aca="false">MIN(MAX(IF($B16=1,$B6+$B7*(J976-0.5),$B6),0),1)*IF(AND($B17=1,J976&lt;$B8),1-$B9,1)*IF(AND($B18=1,J976&lt;$B11),1-$B10,1)</f>
        <v>0.41868125</v>
      </c>
      <c r="L976" s="31" t="n">
        <f aca="false">L975+K976</f>
        <v>178.82548125</v>
      </c>
    </row>
    <row r="977" customFormat="false" ht="15" hidden="false" customHeight="false" outlineLevel="0" collapsed="false">
      <c r="J977" s="30" t="n">
        <v>0.38875</v>
      </c>
      <c r="K977" s="31" t="n">
        <f aca="false">MIN(MAX(IF($B16=1,$B6+$B7*(J977-0.5),$B6),0),1)*IF(AND($B17=1,J977&lt;$B8),1-$B9,1)*IF(AND($B18=1,J977&lt;$B11),1-$B10,1)</f>
        <v>0.41884375</v>
      </c>
      <c r="L977" s="31" t="n">
        <f aca="false">L976+K977</f>
        <v>179.244325</v>
      </c>
    </row>
    <row r="978" customFormat="false" ht="15" hidden="false" customHeight="false" outlineLevel="0" collapsed="false">
      <c r="J978" s="30" t="n">
        <v>0.38925</v>
      </c>
      <c r="K978" s="31" t="n">
        <f aca="false">MIN(MAX(IF($B16=1,$B6+$B7*(J978-0.5),$B6),0),1)*IF(AND($B17=1,J978&lt;$B8),1-$B9,1)*IF(AND($B18=1,J978&lt;$B11),1-$B10,1)</f>
        <v>0.41900625</v>
      </c>
      <c r="L978" s="31" t="n">
        <f aca="false">L977+K978</f>
        <v>179.66333125</v>
      </c>
    </row>
    <row r="979" customFormat="false" ht="15" hidden="false" customHeight="false" outlineLevel="0" collapsed="false">
      <c r="J979" s="30" t="n">
        <v>0.38975</v>
      </c>
      <c r="K979" s="31" t="n">
        <f aca="false">MIN(MAX(IF($B16=1,$B6+$B7*(J979-0.5),$B6),0),1)*IF(AND($B17=1,J979&lt;$B8),1-$B9,1)*IF(AND($B18=1,J979&lt;$B11),1-$B10,1)</f>
        <v>0.41916875</v>
      </c>
      <c r="L979" s="31" t="n">
        <f aca="false">L978+K979</f>
        <v>180.0825</v>
      </c>
    </row>
    <row r="980" customFormat="false" ht="15" hidden="false" customHeight="false" outlineLevel="0" collapsed="false">
      <c r="J980" s="30" t="n">
        <v>0.39025</v>
      </c>
      <c r="K980" s="31" t="n">
        <f aca="false">MIN(MAX(IF($B16=1,$B6+$B7*(J980-0.5),$B6),0),1)*IF(AND($B17=1,J980&lt;$B8),1-$B9,1)*IF(AND($B18=1,J980&lt;$B11),1-$B10,1)</f>
        <v>0.41933125</v>
      </c>
      <c r="L980" s="31" t="n">
        <f aca="false">L979+K980</f>
        <v>180.50183125</v>
      </c>
    </row>
    <row r="981" customFormat="false" ht="15" hidden="false" customHeight="false" outlineLevel="0" collapsed="false">
      <c r="J981" s="30" t="n">
        <v>0.39075</v>
      </c>
      <c r="K981" s="31" t="n">
        <f aca="false">MIN(MAX(IF($B16=1,$B6+$B7*(J981-0.5),$B6),0),1)*IF(AND($B17=1,J981&lt;$B8),1-$B9,1)*IF(AND($B18=1,J981&lt;$B11),1-$B10,1)</f>
        <v>0.41949375</v>
      </c>
      <c r="L981" s="31" t="n">
        <f aca="false">L980+K981</f>
        <v>180.921325</v>
      </c>
    </row>
    <row r="982" customFormat="false" ht="15" hidden="false" customHeight="false" outlineLevel="0" collapsed="false">
      <c r="J982" s="30" t="n">
        <v>0.39125</v>
      </c>
      <c r="K982" s="31" t="n">
        <f aca="false">MIN(MAX(IF($B16=1,$B6+$B7*(J982-0.5),$B6),0),1)*IF(AND($B17=1,J982&lt;$B8),1-$B9,1)*IF(AND($B18=1,J982&lt;$B11),1-$B10,1)</f>
        <v>0.41965625</v>
      </c>
      <c r="L982" s="31" t="n">
        <f aca="false">L981+K982</f>
        <v>181.34098125</v>
      </c>
    </row>
    <row r="983" customFormat="false" ht="15" hidden="false" customHeight="false" outlineLevel="0" collapsed="false">
      <c r="J983" s="30" t="n">
        <v>0.39175</v>
      </c>
      <c r="K983" s="31" t="n">
        <f aca="false">MIN(MAX(IF($B16=1,$B6+$B7*(J983-0.5),$B6),0),1)*IF(AND($B17=1,J983&lt;$B8),1-$B9,1)*IF(AND($B18=1,J983&lt;$B11),1-$B10,1)</f>
        <v>0.41981875</v>
      </c>
      <c r="L983" s="31" t="n">
        <f aca="false">L982+K983</f>
        <v>181.7608</v>
      </c>
    </row>
    <row r="984" customFormat="false" ht="15" hidden="false" customHeight="false" outlineLevel="0" collapsed="false">
      <c r="J984" s="30" t="n">
        <v>0.39225</v>
      </c>
      <c r="K984" s="31" t="n">
        <f aca="false">MIN(MAX(IF($B16=1,$B6+$B7*(J984-0.5),$B6),0),1)*IF(AND($B17=1,J984&lt;$B8),1-$B9,1)*IF(AND($B18=1,J984&lt;$B11),1-$B10,1)</f>
        <v>0.41998125</v>
      </c>
      <c r="L984" s="31" t="n">
        <f aca="false">L983+K984</f>
        <v>182.18078125</v>
      </c>
    </row>
    <row r="985" customFormat="false" ht="15" hidden="false" customHeight="false" outlineLevel="0" collapsed="false">
      <c r="J985" s="30" t="n">
        <v>0.39275</v>
      </c>
      <c r="K985" s="31" t="n">
        <f aca="false">MIN(MAX(IF($B16=1,$B6+$B7*(J985-0.5),$B6),0),1)*IF(AND($B17=1,J985&lt;$B8),1-$B9,1)*IF(AND($B18=1,J985&lt;$B11),1-$B10,1)</f>
        <v>0.42014375</v>
      </c>
      <c r="L985" s="31" t="n">
        <f aca="false">L984+K985</f>
        <v>182.600925</v>
      </c>
    </row>
    <row r="986" customFormat="false" ht="15" hidden="false" customHeight="false" outlineLevel="0" collapsed="false">
      <c r="J986" s="30" t="n">
        <v>0.39325</v>
      </c>
      <c r="K986" s="31" t="n">
        <f aca="false">MIN(MAX(IF($B16=1,$B6+$B7*(J986-0.5),$B6),0),1)*IF(AND($B17=1,J986&lt;$B8),1-$B9,1)*IF(AND($B18=1,J986&lt;$B11),1-$B10,1)</f>
        <v>0.42030625</v>
      </c>
      <c r="L986" s="31" t="n">
        <f aca="false">L985+K986</f>
        <v>183.02123125</v>
      </c>
    </row>
    <row r="987" customFormat="false" ht="15" hidden="false" customHeight="false" outlineLevel="0" collapsed="false">
      <c r="J987" s="30" t="n">
        <v>0.39375</v>
      </c>
      <c r="K987" s="31" t="n">
        <f aca="false">MIN(MAX(IF($B16=1,$B6+$B7*(J987-0.5),$B6),0),1)*IF(AND($B17=1,J987&lt;$B8),1-$B9,1)*IF(AND($B18=1,J987&lt;$B11),1-$B10,1)</f>
        <v>0.42046875</v>
      </c>
      <c r="L987" s="31" t="n">
        <f aca="false">L986+K987</f>
        <v>183.4417</v>
      </c>
    </row>
    <row r="988" customFormat="false" ht="15" hidden="false" customHeight="false" outlineLevel="0" collapsed="false">
      <c r="J988" s="30" t="n">
        <v>0.39425</v>
      </c>
      <c r="K988" s="31" t="n">
        <f aca="false">MIN(MAX(IF($B16=1,$B6+$B7*(J988-0.5),$B6),0),1)*IF(AND($B17=1,J988&lt;$B8),1-$B9,1)*IF(AND($B18=1,J988&lt;$B11),1-$B10,1)</f>
        <v>0.42063125</v>
      </c>
      <c r="L988" s="31" t="n">
        <f aca="false">L987+K988</f>
        <v>183.86233125</v>
      </c>
    </row>
    <row r="989" customFormat="false" ht="15" hidden="false" customHeight="false" outlineLevel="0" collapsed="false">
      <c r="J989" s="30" t="n">
        <v>0.39475</v>
      </c>
      <c r="K989" s="31" t="n">
        <f aca="false">MIN(MAX(IF($B16=1,$B6+$B7*(J989-0.5),$B6),0),1)*IF(AND($B17=1,J989&lt;$B8),1-$B9,1)*IF(AND($B18=1,J989&lt;$B11),1-$B10,1)</f>
        <v>0.42079375</v>
      </c>
      <c r="L989" s="31" t="n">
        <f aca="false">L988+K989</f>
        <v>184.283125</v>
      </c>
    </row>
    <row r="990" customFormat="false" ht="15" hidden="false" customHeight="false" outlineLevel="0" collapsed="false">
      <c r="J990" s="30" t="n">
        <v>0.39525</v>
      </c>
      <c r="K990" s="31" t="n">
        <f aca="false">MIN(MAX(IF($B16=1,$B6+$B7*(J990-0.5),$B6),0),1)*IF(AND($B17=1,J990&lt;$B8),1-$B9,1)*IF(AND($B18=1,J990&lt;$B11),1-$B10,1)</f>
        <v>0.42095625</v>
      </c>
      <c r="L990" s="31" t="n">
        <f aca="false">L989+K990</f>
        <v>184.70408125</v>
      </c>
    </row>
    <row r="991" customFormat="false" ht="15" hidden="false" customHeight="false" outlineLevel="0" collapsed="false">
      <c r="J991" s="30" t="n">
        <v>0.39575</v>
      </c>
      <c r="K991" s="31" t="n">
        <f aca="false">MIN(MAX(IF($B16=1,$B6+$B7*(J991-0.5),$B6),0),1)*IF(AND($B17=1,J991&lt;$B8),1-$B9,1)*IF(AND($B18=1,J991&lt;$B11),1-$B10,1)</f>
        <v>0.42111875</v>
      </c>
      <c r="L991" s="31" t="n">
        <f aca="false">L990+K991</f>
        <v>185.1252</v>
      </c>
    </row>
    <row r="992" customFormat="false" ht="15" hidden="false" customHeight="false" outlineLevel="0" collapsed="false">
      <c r="J992" s="30" t="n">
        <v>0.39625</v>
      </c>
      <c r="K992" s="31" t="n">
        <f aca="false">MIN(MAX(IF($B16=1,$B6+$B7*(J992-0.5),$B6),0),1)*IF(AND($B17=1,J992&lt;$B8),1-$B9,1)*IF(AND($B18=1,J992&lt;$B11),1-$B10,1)</f>
        <v>0.42128125</v>
      </c>
      <c r="L992" s="31" t="n">
        <f aca="false">L991+K992</f>
        <v>185.54648125</v>
      </c>
    </row>
    <row r="993" customFormat="false" ht="15" hidden="false" customHeight="false" outlineLevel="0" collapsed="false">
      <c r="J993" s="30" t="n">
        <v>0.39675</v>
      </c>
      <c r="K993" s="31" t="n">
        <f aca="false">MIN(MAX(IF($B16=1,$B6+$B7*(J993-0.5),$B6),0),1)*IF(AND($B17=1,J993&lt;$B8),1-$B9,1)*IF(AND($B18=1,J993&lt;$B11),1-$B10,1)</f>
        <v>0.42144375</v>
      </c>
      <c r="L993" s="31" t="n">
        <f aca="false">L992+K993</f>
        <v>185.967925</v>
      </c>
    </row>
    <row r="994" customFormat="false" ht="15" hidden="false" customHeight="false" outlineLevel="0" collapsed="false">
      <c r="J994" s="30" t="n">
        <v>0.39725</v>
      </c>
      <c r="K994" s="31" t="n">
        <f aca="false">MIN(MAX(IF($B16=1,$B6+$B7*(J994-0.5),$B6),0),1)*IF(AND($B17=1,J994&lt;$B8),1-$B9,1)*IF(AND($B18=1,J994&lt;$B11),1-$B10,1)</f>
        <v>0.42160625</v>
      </c>
      <c r="L994" s="31" t="n">
        <f aca="false">L993+K994</f>
        <v>186.38953125</v>
      </c>
    </row>
    <row r="995" customFormat="false" ht="15" hidden="false" customHeight="false" outlineLevel="0" collapsed="false">
      <c r="J995" s="30" t="n">
        <v>0.39775</v>
      </c>
      <c r="K995" s="31" t="n">
        <f aca="false">MIN(MAX(IF($B16=1,$B6+$B7*(J995-0.5),$B6),0),1)*IF(AND($B17=1,J995&lt;$B8),1-$B9,1)*IF(AND($B18=1,J995&lt;$B11),1-$B10,1)</f>
        <v>0.42176875</v>
      </c>
      <c r="L995" s="31" t="n">
        <f aca="false">L994+K995</f>
        <v>186.8113</v>
      </c>
    </row>
    <row r="996" customFormat="false" ht="15" hidden="false" customHeight="false" outlineLevel="0" collapsed="false">
      <c r="J996" s="30" t="n">
        <v>0.39825</v>
      </c>
      <c r="K996" s="31" t="n">
        <f aca="false">MIN(MAX(IF($B16=1,$B6+$B7*(J996-0.5),$B6),0),1)*IF(AND($B17=1,J996&lt;$B8),1-$B9,1)*IF(AND($B18=1,J996&lt;$B11),1-$B10,1)</f>
        <v>0.42193125</v>
      </c>
      <c r="L996" s="31" t="n">
        <f aca="false">L995+K996</f>
        <v>187.23323125</v>
      </c>
    </row>
    <row r="997" customFormat="false" ht="15" hidden="false" customHeight="false" outlineLevel="0" collapsed="false">
      <c r="J997" s="30" t="n">
        <v>0.39875</v>
      </c>
      <c r="K997" s="31" t="n">
        <f aca="false">MIN(MAX(IF($B16=1,$B6+$B7*(J997-0.5),$B6),0),1)*IF(AND($B17=1,J997&lt;$B8),1-$B9,1)*IF(AND($B18=1,J997&lt;$B11),1-$B10,1)</f>
        <v>0.42209375</v>
      </c>
      <c r="L997" s="31" t="n">
        <f aca="false">L996+K997</f>
        <v>187.655325</v>
      </c>
    </row>
    <row r="998" customFormat="false" ht="15" hidden="false" customHeight="false" outlineLevel="0" collapsed="false">
      <c r="J998" s="30" t="n">
        <v>0.39925</v>
      </c>
      <c r="K998" s="31" t="n">
        <f aca="false">MIN(MAX(IF($B16=1,$B6+$B7*(J998-0.5),$B6),0),1)*IF(AND($B17=1,J998&lt;$B8),1-$B9,1)*IF(AND($B18=1,J998&lt;$B11),1-$B10,1)</f>
        <v>0.42225625</v>
      </c>
      <c r="L998" s="31" t="n">
        <f aca="false">L997+K998</f>
        <v>188.07758125</v>
      </c>
    </row>
    <row r="999" customFormat="false" ht="15" hidden="false" customHeight="false" outlineLevel="0" collapsed="false">
      <c r="J999" s="30" t="n">
        <v>0.39975</v>
      </c>
      <c r="K999" s="31" t="n">
        <f aca="false">MIN(MAX(IF($B16=1,$B6+$B7*(J999-0.5),$B6),0),1)*IF(AND($B17=1,J999&lt;$B8),1-$B9,1)*IF(AND($B18=1,J999&lt;$B11),1-$B10,1)</f>
        <v>0.42241875</v>
      </c>
      <c r="L999" s="31" t="n">
        <f aca="false">L998+K999</f>
        <v>188.5</v>
      </c>
    </row>
    <row r="1000" customFormat="false" ht="15" hidden="false" customHeight="false" outlineLevel="0" collapsed="false">
      <c r="J1000" s="30" t="n">
        <v>0.40025</v>
      </c>
      <c r="K1000" s="31" t="n">
        <f aca="false">MIN(MAX(IF($B16=1,$B6+$B7*(J1000-0.5),$B6),0),1)*IF(AND($B17=1,J1000&lt;$B8),1-$B9,1)*IF(AND($B18=1,J1000&lt;$B11),1-$B10,1)</f>
        <v>0.42258125</v>
      </c>
      <c r="L1000" s="31" t="n">
        <f aca="false">L999+K1000</f>
        <v>188.92258125</v>
      </c>
    </row>
    <row r="1001" customFormat="false" ht="15" hidden="false" customHeight="false" outlineLevel="0" collapsed="false">
      <c r="J1001" s="30" t="n">
        <v>0.40075</v>
      </c>
      <c r="K1001" s="31" t="n">
        <f aca="false">MIN(MAX(IF($B16=1,$B6+$B7*(J1001-0.5),$B6),0),1)*IF(AND($B17=1,J1001&lt;$B8),1-$B9,1)*IF(AND($B18=1,J1001&lt;$B11),1-$B10,1)</f>
        <v>0.42274375</v>
      </c>
      <c r="L1001" s="31" t="n">
        <f aca="false">L1000+K1001</f>
        <v>189.345325</v>
      </c>
    </row>
    <row r="1002" customFormat="false" ht="15" hidden="false" customHeight="false" outlineLevel="0" collapsed="false">
      <c r="J1002" s="30" t="n">
        <v>0.40125</v>
      </c>
      <c r="K1002" s="31" t="n">
        <f aca="false">MIN(MAX(IF($B16=1,$B6+$B7*(J1002-0.5),$B6),0),1)*IF(AND($B17=1,J1002&lt;$B8),1-$B9,1)*IF(AND($B18=1,J1002&lt;$B11),1-$B10,1)</f>
        <v>0.42290625</v>
      </c>
      <c r="L1002" s="31" t="n">
        <f aca="false">L1001+K1002</f>
        <v>189.76823125</v>
      </c>
    </row>
    <row r="1003" customFormat="false" ht="15" hidden="false" customHeight="false" outlineLevel="0" collapsed="false">
      <c r="J1003" s="30" t="n">
        <v>0.40175</v>
      </c>
      <c r="K1003" s="31" t="n">
        <f aca="false">MIN(MAX(IF($B16=1,$B6+$B7*(J1003-0.5),$B6),0),1)*IF(AND($B17=1,J1003&lt;$B8),1-$B9,1)*IF(AND($B18=1,J1003&lt;$B11),1-$B10,1)</f>
        <v>0.42306875</v>
      </c>
      <c r="L1003" s="31" t="n">
        <f aca="false">L1002+K1003</f>
        <v>190.1913</v>
      </c>
    </row>
    <row r="1004" customFormat="false" ht="15" hidden="false" customHeight="false" outlineLevel="0" collapsed="false">
      <c r="J1004" s="30" t="n">
        <v>0.40225</v>
      </c>
      <c r="K1004" s="31" t="n">
        <f aca="false">MIN(MAX(IF($B16=1,$B6+$B7*(J1004-0.5),$B6),0),1)*IF(AND($B17=1,J1004&lt;$B8),1-$B9,1)*IF(AND($B18=1,J1004&lt;$B11),1-$B10,1)</f>
        <v>0.42323125</v>
      </c>
      <c r="L1004" s="31" t="n">
        <f aca="false">L1003+K1004</f>
        <v>190.61453125</v>
      </c>
    </row>
    <row r="1005" customFormat="false" ht="15" hidden="false" customHeight="false" outlineLevel="0" collapsed="false">
      <c r="J1005" s="30" t="n">
        <v>0.40275</v>
      </c>
      <c r="K1005" s="31" t="n">
        <f aca="false">MIN(MAX(IF($B16=1,$B6+$B7*(J1005-0.5),$B6),0),1)*IF(AND($B17=1,J1005&lt;$B8),1-$B9,1)*IF(AND($B18=1,J1005&lt;$B11),1-$B10,1)</f>
        <v>0.42339375</v>
      </c>
      <c r="L1005" s="31" t="n">
        <f aca="false">L1004+K1005</f>
        <v>191.037925</v>
      </c>
    </row>
    <row r="1006" customFormat="false" ht="15" hidden="false" customHeight="false" outlineLevel="0" collapsed="false">
      <c r="J1006" s="30" t="n">
        <v>0.40325</v>
      </c>
      <c r="K1006" s="31" t="n">
        <f aca="false">MIN(MAX(IF($B16=1,$B6+$B7*(J1006-0.5),$B6),0),1)*IF(AND($B17=1,J1006&lt;$B8),1-$B9,1)*IF(AND($B18=1,J1006&lt;$B11),1-$B10,1)</f>
        <v>0.42355625</v>
      </c>
      <c r="L1006" s="31" t="n">
        <f aca="false">L1005+K1006</f>
        <v>191.46148125</v>
      </c>
    </row>
    <row r="1007" customFormat="false" ht="15" hidden="false" customHeight="false" outlineLevel="0" collapsed="false">
      <c r="J1007" s="30" t="n">
        <v>0.40375</v>
      </c>
      <c r="K1007" s="31" t="n">
        <f aca="false">MIN(MAX(IF($B16=1,$B6+$B7*(J1007-0.5),$B6),0),1)*IF(AND($B17=1,J1007&lt;$B8),1-$B9,1)*IF(AND($B18=1,J1007&lt;$B11),1-$B10,1)</f>
        <v>0.42371875</v>
      </c>
      <c r="L1007" s="31" t="n">
        <f aca="false">L1006+K1007</f>
        <v>191.8852</v>
      </c>
    </row>
    <row r="1008" customFormat="false" ht="15" hidden="false" customHeight="false" outlineLevel="0" collapsed="false">
      <c r="J1008" s="30" t="n">
        <v>0.40425</v>
      </c>
      <c r="K1008" s="31" t="n">
        <f aca="false">MIN(MAX(IF($B16=1,$B6+$B7*(J1008-0.5),$B6),0),1)*IF(AND($B17=1,J1008&lt;$B8),1-$B9,1)*IF(AND($B18=1,J1008&lt;$B11),1-$B10,1)</f>
        <v>0.42388125</v>
      </c>
      <c r="L1008" s="31" t="n">
        <f aca="false">L1007+K1008</f>
        <v>192.30908125</v>
      </c>
    </row>
    <row r="1009" customFormat="false" ht="15" hidden="false" customHeight="false" outlineLevel="0" collapsed="false">
      <c r="J1009" s="30" t="n">
        <v>0.40475</v>
      </c>
      <c r="K1009" s="31" t="n">
        <f aca="false">MIN(MAX(IF($B16=1,$B6+$B7*(J1009-0.5),$B6),0),1)*IF(AND($B17=1,J1009&lt;$B8),1-$B9,1)*IF(AND($B18=1,J1009&lt;$B11),1-$B10,1)</f>
        <v>0.42404375</v>
      </c>
      <c r="L1009" s="31" t="n">
        <f aca="false">L1008+K1009</f>
        <v>192.733125</v>
      </c>
    </row>
    <row r="1010" customFormat="false" ht="15" hidden="false" customHeight="false" outlineLevel="0" collapsed="false">
      <c r="J1010" s="30" t="n">
        <v>0.40525</v>
      </c>
      <c r="K1010" s="31" t="n">
        <f aca="false">MIN(MAX(IF($B16=1,$B6+$B7*(J1010-0.5),$B6),0),1)*IF(AND($B17=1,J1010&lt;$B8),1-$B9,1)*IF(AND($B18=1,J1010&lt;$B11),1-$B10,1)</f>
        <v>0.42420625</v>
      </c>
      <c r="L1010" s="31" t="n">
        <f aca="false">L1009+K1010</f>
        <v>193.15733125</v>
      </c>
    </row>
    <row r="1011" customFormat="false" ht="15" hidden="false" customHeight="false" outlineLevel="0" collapsed="false">
      <c r="J1011" s="30" t="n">
        <v>0.40575</v>
      </c>
      <c r="K1011" s="31" t="n">
        <f aca="false">MIN(MAX(IF($B16=1,$B6+$B7*(J1011-0.5),$B6),0),1)*IF(AND($B17=1,J1011&lt;$B8),1-$B9,1)*IF(AND($B18=1,J1011&lt;$B11),1-$B10,1)</f>
        <v>0.42436875</v>
      </c>
      <c r="L1011" s="31" t="n">
        <f aca="false">L1010+K1011</f>
        <v>193.5817</v>
      </c>
    </row>
    <row r="1012" customFormat="false" ht="15" hidden="false" customHeight="false" outlineLevel="0" collapsed="false">
      <c r="J1012" s="30" t="n">
        <v>0.40625</v>
      </c>
      <c r="K1012" s="31" t="n">
        <f aca="false">MIN(MAX(IF($B16=1,$B6+$B7*(J1012-0.5),$B6),0),1)*IF(AND($B17=1,J1012&lt;$B8),1-$B9,1)*IF(AND($B18=1,J1012&lt;$B11),1-$B10,1)</f>
        <v>0.42453125</v>
      </c>
      <c r="L1012" s="31" t="n">
        <f aca="false">L1011+K1012</f>
        <v>194.00623125</v>
      </c>
    </row>
    <row r="1013" customFormat="false" ht="15" hidden="false" customHeight="false" outlineLevel="0" collapsed="false">
      <c r="J1013" s="30" t="n">
        <v>0.40675</v>
      </c>
      <c r="K1013" s="31" t="n">
        <f aca="false">MIN(MAX(IF($B16=1,$B6+$B7*(J1013-0.5),$B6),0),1)*IF(AND($B17=1,J1013&lt;$B8),1-$B9,1)*IF(AND($B18=1,J1013&lt;$B11),1-$B10,1)</f>
        <v>0.42469375</v>
      </c>
      <c r="L1013" s="31" t="n">
        <f aca="false">L1012+K1013</f>
        <v>194.430925</v>
      </c>
    </row>
    <row r="1014" customFormat="false" ht="15" hidden="false" customHeight="false" outlineLevel="0" collapsed="false">
      <c r="J1014" s="30" t="n">
        <v>0.40725</v>
      </c>
      <c r="K1014" s="31" t="n">
        <f aca="false">MIN(MAX(IF($B16=1,$B6+$B7*(J1014-0.5),$B6),0),1)*IF(AND($B17=1,J1014&lt;$B8),1-$B9,1)*IF(AND($B18=1,J1014&lt;$B11),1-$B10,1)</f>
        <v>0.42485625</v>
      </c>
      <c r="L1014" s="31" t="n">
        <f aca="false">L1013+K1014</f>
        <v>194.85578125</v>
      </c>
    </row>
    <row r="1015" customFormat="false" ht="15" hidden="false" customHeight="false" outlineLevel="0" collapsed="false">
      <c r="J1015" s="30" t="n">
        <v>0.40775</v>
      </c>
      <c r="K1015" s="31" t="n">
        <f aca="false">MIN(MAX(IF($B16=1,$B6+$B7*(J1015-0.5),$B6),0),1)*IF(AND($B17=1,J1015&lt;$B8),1-$B9,1)*IF(AND($B18=1,J1015&lt;$B11),1-$B10,1)</f>
        <v>0.42501875</v>
      </c>
      <c r="L1015" s="31" t="n">
        <f aca="false">L1014+K1015</f>
        <v>195.2808</v>
      </c>
    </row>
    <row r="1016" customFormat="false" ht="15" hidden="false" customHeight="false" outlineLevel="0" collapsed="false">
      <c r="J1016" s="30" t="n">
        <v>0.40825</v>
      </c>
      <c r="K1016" s="31" t="n">
        <f aca="false">MIN(MAX(IF($B16=1,$B6+$B7*(J1016-0.5),$B6),0),1)*IF(AND($B17=1,J1016&lt;$B8),1-$B9,1)*IF(AND($B18=1,J1016&lt;$B11),1-$B10,1)</f>
        <v>0.42518125</v>
      </c>
      <c r="L1016" s="31" t="n">
        <f aca="false">L1015+K1016</f>
        <v>195.70598125</v>
      </c>
    </row>
    <row r="1017" customFormat="false" ht="15" hidden="false" customHeight="false" outlineLevel="0" collapsed="false">
      <c r="J1017" s="30" t="n">
        <v>0.40875</v>
      </c>
      <c r="K1017" s="31" t="n">
        <f aca="false">MIN(MAX(IF($B16=1,$B6+$B7*(J1017-0.5),$B6),0),1)*IF(AND($B17=1,J1017&lt;$B8),1-$B9,1)*IF(AND($B18=1,J1017&lt;$B11),1-$B10,1)</f>
        <v>0.42534375</v>
      </c>
      <c r="L1017" s="31" t="n">
        <f aca="false">L1016+K1017</f>
        <v>196.131325</v>
      </c>
    </row>
    <row r="1018" customFormat="false" ht="15" hidden="false" customHeight="false" outlineLevel="0" collapsed="false">
      <c r="J1018" s="30" t="n">
        <v>0.40925</v>
      </c>
      <c r="K1018" s="31" t="n">
        <f aca="false">MIN(MAX(IF($B16=1,$B6+$B7*(J1018-0.5),$B6),0),1)*IF(AND($B17=1,J1018&lt;$B8),1-$B9,1)*IF(AND($B18=1,J1018&lt;$B11),1-$B10,1)</f>
        <v>0.42550625</v>
      </c>
      <c r="L1018" s="31" t="n">
        <f aca="false">L1017+K1018</f>
        <v>196.55683125</v>
      </c>
    </row>
    <row r="1019" customFormat="false" ht="15" hidden="false" customHeight="false" outlineLevel="0" collapsed="false">
      <c r="J1019" s="30" t="n">
        <v>0.40975</v>
      </c>
      <c r="K1019" s="31" t="n">
        <f aca="false">MIN(MAX(IF($B16=1,$B6+$B7*(J1019-0.5),$B6),0),1)*IF(AND($B17=1,J1019&lt;$B8),1-$B9,1)*IF(AND($B18=1,J1019&lt;$B11),1-$B10,1)</f>
        <v>0.42566875</v>
      </c>
      <c r="L1019" s="31" t="n">
        <f aca="false">L1018+K1019</f>
        <v>196.9825</v>
      </c>
    </row>
    <row r="1020" customFormat="false" ht="15" hidden="false" customHeight="false" outlineLevel="0" collapsed="false">
      <c r="J1020" s="30" t="n">
        <v>0.41025</v>
      </c>
      <c r="K1020" s="31" t="n">
        <f aca="false">MIN(MAX(IF($B16=1,$B6+$B7*(J1020-0.5),$B6),0),1)*IF(AND($B17=1,J1020&lt;$B8),1-$B9,1)*IF(AND($B18=1,J1020&lt;$B11),1-$B10,1)</f>
        <v>0.42583125</v>
      </c>
      <c r="L1020" s="31" t="n">
        <f aca="false">L1019+K1020</f>
        <v>197.40833125</v>
      </c>
    </row>
    <row r="1021" customFormat="false" ht="15" hidden="false" customHeight="false" outlineLevel="0" collapsed="false">
      <c r="J1021" s="30" t="n">
        <v>0.41075</v>
      </c>
      <c r="K1021" s="31" t="n">
        <f aca="false">MIN(MAX(IF($B16=1,$B6+$B7*(J1021-0.5),$B6),0),1)*IF(AND($B17=1,J1021&lt;$B8),1-$B9,1)*IF(AND($B18=1,J1021&lt;$B11),1-$B10,1)</f>
        <v>0.42599375</v>
      </c>
      <c r="L1021" s="31" t="n">
        <f aca="false">L1020+K1021</f>
        <v>197.834325</v>
      </c>
    </row>
    <row r="1022" customFormat="false" ht="15" hidden="false" customHeight="false" outlineLevel="0" collapsed="false">
      <c r="J1022" s="30" t="n">
        <v>0.41125</v>
      </c>
      <c r="K1022" s="31" t="n">
        <f aca="false">MIN(MAX(IF($B16=1,$B6+$B7*(J1022-0.5),$B6),0),1)*IF(AND($B17=1,J1022&lt;$B8),1-$B9,1)*IF(AND($B18=1,J1022&lt;$B11),1-$B10,1)</f>
        <v>0.42615625</v>
      </c>
      <c r="L1022" s="31" t="n">
        <f aca="false">L1021+K1022</f>
        <v>198.26048125</v>
      </c>
    </row>
    <row r="1023" customFormat="false" ht="15" hidden="false" customHeight="false" outlineLevel="0" collapsed="false">
      <c r="J1023" s="30" t="n">
        <v>0.41175</v>
      </c>
      <c r="K1023" s="31" t="n">
        <f aca="false">MIN(MAX(IF($B16=1,$B6+$B7*(J1023-0.5),$B6),0),1)*IF(AND($B17=1,J1023&lt;$B8),1-$B9,1)*IF(AND($B18=1,J1023&lt;$B11),1-$B10,1)</f>
        <v>0.42631875</v>
      </c>
      <c r="L1023" s="31" t="n">
        <f aca="false">L1022+K1023</f>
        <v>198.6868</v>
      </c>
    </row>
    <row r="1024" customFormat="false" ht="15" hidden="false" customHeight="false" outlineLevel="0" collapsed="false">
      <c r="J1024" s="30" t="n">
        <v>0.41225</v>
      </c>
      <c r="K1024" s="31" t="n">
        <f aca="false">MIN(MAX(IF($B16=1,$B6+$B7*(J1024-0.5),$B6),0),1)*IF(AND($B17=1,J1024&lt;$B8),1-$B9,1)*IF(AND($B18=1,J1024&lt;$B11),1-$B10,1)</f>
        <v>0.42648125</v>
      </c>
      <c r="L1024" s="31" t="n">
        <f aca="false">L1023+K1024</f>
        <v>199.11328125</v>
      </c>
    </row>
    <row r="1025" customFormat="false" ht="15" hidden="false" customHeight="false" outlineLevel="0" collapsed="false">
      <c r="J1025" s="30" t="n">
        <v>0.41275</v>
      </c>
      <c r="K1025" s="31" t="n">
        <f aca="false">MIN(MAX(IF($B16=1,$B6+$B7*(J1025-0.5),$B6),0),1)*IF(AND($B17=1,J1025&lt;$B8),1-$B9,1)*IF(AND($B18=1,J1025&lt;$B11),1-$B10,1)</f>
        <v>0.42664375</v>
      </c>
      <c r="L1025" s="31" t="n">
        <f aca="false">L1024+K1025</f>
        <v>199.539925</v>
      </c>
    </row>
    <row r="1026" customFormat="false" ht="15" hidden="false" customHeight="false" outlineLevel="0" collapsed="false">
      <c r="J1026" s="30" t="n">
        <v>0.41325</v>
      </c>
      <c r="K1026" s="31" t="n">
        <f aca="false">MIN(MAX(IF($B16=1,$B6+$B7*(J1026-0.5),$B6),0),1)*IF(AND($B17=1,J1026&lt;$B8),1-$B9,1)*IF(AND($B18=1,J1026&lt;$B11),1-$B10,1)</f>
        <v>0.42680625</v>
      </c>
      <c r="L1026" s="31" t="n">
        <f aca="false">L1025+K1026</f>
        <v>199.96673125</v>
      </c>
    </row>
    <row r="1027" customFormat="false" ht="15" hidden="false" customHeight="false" outlineLevel="0" collapsed="false">
      <c r="J1027" s="30" t="n">
        <v>0.41375</v>
      </c>
      <c r="K1027" s="31" t="n">
        <f aca="false">MIN(MAX(IF($B16=1,$B6+$B7*(J1027-0.5),$B6),0),1)*IF(AND($B17=1,J1027&lt;$B8),1-$B9,1)*IF(AND($B18=1,J1027&lt;$B11),1-$B10,1)</f>
        <v>0.42696875</v>
      </c>
      <c r="L1027" s="31" t="n">
        <f aca="false">L1026+K1027</f>
        <v>200.3937</v>
      </c>
    </row>
    <row r="1028" customFormat="false" ht="15" hidden="false" customHeight="false" outlineLevel="0" collapsed="false">
      <c r="J1028" s="30" t="n">
        <v>0.41425</v>
      </c>
      <c r="K1028" s="31" t="n">
        <f aca="false">MIN(MAX(IF($B16=1,$B6+$B7*(J1028-0.5),$B6),0),1)*IF(AND($B17=1,J1028&lt;$B8),1-$B9,1)*IF(AND($B18=1,J1028&lt;$B11),1-$B10,1)</f>
        <v>0.42713125</v>
      </c>
      <c r="L1028" s="31" t="n">
        <f aca="false">L1027+K1028</f>
        <v>200.82083125</v>
      </c>
    </row>
    <row r="1029" customFormat="false" ht="15" hidden="false" customHeight="false" outlineLevel="0" collapsed="false">
      <c r="J1029" s="30" t="n">
        <v>0.41475</v>
      </c>
      <c r="K1029" s="31" t="n">
        <f aca="false">MIN(MAX(IF($B16=1,$B6+$B7*(J1029-0.5),$B6),0),1)*IF(AND($B17=1,J1029&lt;$B8),1-$B9,1)*IF(AND($B18=1,J1029&lt;$B11),1-$B10,1)</f>
        <v>0.42729375</v>
      </c>
      <c r="L1029" s="31" t="n">
        <f aca="false">L1028+K1029</f>
        <v>201.248125</v>
      </c>
    </row>
    <row r="1030" customFormat="false" ht="15" hidden="false" customHeight="false" outlineLevel="0" collapsed="false">
      <c r="J1030" s="30" t="n">
        <v>0.41525</v>
      </c>
      <c r="K1030" s="31" t="n">
        <f aca="false">MIN(MAX(IF($B16=1,$B6+$B7*(J1030-0.5),$B6),0),1)*IF(AND($B17=1,J1030&lt;$B8),1-$B9,1)*IF(AND($B18=1,J1030&lt;$B11),1-$B10,1)</f>
        <v>0.42745625</v>
      </c>
      <c r="L1030" s="31" t="n">
        <f aca="false">L1029+K1030</f>
        <v>201.67558125</v>
      </c>
    </row>
    <row r="1031" customFormat="false" ht="15" hidden="false" customHeight="false" outlineLevel="0" collapsed="false">
      <c r="J1031" s="30" t="n">
        <v>0.41575</v>
      </c>
      <c r="K1031" s="31" t="n">
        <f aca="false">MIN(MAX(IF($B16=1,$B6+$B7*(J1031-0.5),$B6),0),1)*IF(AND($B17=1,J1031&lt;$B8),1-$B9,1)*IF(AND($B18=1,J1031&lt;$B11),1-$B10,1)</f>
        <v>0.42761875</v>
      </c>
      <c r="L1031" s="31" t="n">
        <f aca="false">L1030+K1031</f>
        <v>202.1032</v>
      </c>
    </row>
    <row r="1032" customFormat="false" ht="15" hidden="false" customHeight="false" outlineLevel="0" collapsed="false">
      <c r="J1032" s="30" t="n">
        <v>0.41625</v>
      </c>
      <c r="K1032" s="31" t="n">
        <f aca="false">MIN(MAX(IF($B16=1,$B6+$B7*(J1032-0.5),$B6),0),1)*IF(AND($B17=1,J1032&lt;$B8),1-$B9,1)*IF(AND($B18=1,J1032&lt;$B11),1-$B10,1)</f>
        <v>0.42778125</v>
      </c>
      <c r="L1032" s="31" t="n">
        <f aca="false">L1031+K1032</f>
        <v>202.53098125</v>
      </c>
    </row>
    <row r="1033" customFormat="false" ht="15" hidden="false" customHeight="false" outlineLevel="0" collapsed="false">
      <c r="J1033" s="30" t="n">
        <v>0.41675</v>
      </c>
      <c r="K1033" s="31" t="n">
        <f aca="false">MIN(MAX(IF($B16=1,$B6+$B7*(J1033-0.5),$B6),0),1)*IF(AND($B17=1,J1033&lt;$B8),1-$B9,1)*IF(AND($B18=1,J1033&lt;$B11),1-$B10,1)</f>
        <v>0.42794375</v>
      </c>
      <c r="L1033" s="31" t="n">
        <f aca="false">L1032+K1033</f>
        <v>202.958925</v>
      </c>
    </row>
    <row r="1034" customFormat="false" ht="15" hidden="false" customHeight="false" outlineLevel="0" collapsed="false">
      <c r="J1034" s="30" t="n">
        <v>0.41725</v>
      </c>
      <c r="K1034" s="31" t="n">
        <f aca="false">MIN(MAX(IF($B16=1,$B6+$B7*(J1034-0.5),$B6),0),1)*IF(AND($B17=1,J1034&lt;$B8),1-$B9,1)*IF(AND($B18=1,J1034&lt;$B11),1-$B10,1)</f>
        <v>0.42810625</v>
      </c>
      <c r="L1034" s="31" t="n">
        <f aca="false">L1033+K1034</f>
        <v>203.38703125</v>
      </c>
    </row>
    <row r="1035" customFormat="false" ht="15" hidden="false" customHeight="false" outlineLevel="0" collapsed="false">
      <c r="J1035" s="30" t="n">
        <v>0.41775</v>
      </c>
      <c r="K1035" s="31" t="n">
        <f aca="false">MIN(MAX(IF($B16=1,$B6+$B7*(J1035-0.5),$B6),0),1)*IF(AND($B17=1,J1035&lt;$B8),1-$B9,1)*IF(AND($B18=1,J1035&lt;$B11),1-$B10,1)</f>
        <v>0.42826875</v>
      </c>
      <c r="L1035" s="31" t="n">
        <f aca="false">L1034+K1035</f>
        <v>203.8153</v>
      </c>
    </row>
    <row r="1036" customFormat="false" ht="15" hidden="false" customHeight="false" outlineLevel="0" collapsed="false">
      <c r="J1036" s="30" t="n">
        <v>0.41825</v>
      </c>
      <c r="K1036" s="31" t="n">
        <f aca="false">MIN(MAX(IF($B16=1,$B6+$B7*(J1036-0.5),$B6),0),1)*IF(AND($B17=1,J1036&lt;$B8),1-$B9,1)*IF(AND($B18=1,J1036&lt;$B11),1-$B10,1)</f>
        <v>0.42843125</v>
      </c>
      <c r="L1036" s="31" t="n">
        <f aca="false">L1035+K1036</f>
        <v>204.24373125</v>
      </c>
    </row>
    <row r="1037" customFormat="false" ht="15" hidden="false" customHeight="false" outlineLevel="0" collapsed="false">
      <c r="J1037" s="30" t="n">
        <v>0.41875</v>
      </c>
      <c r="K1037" s="31" t="n">
        <f aca="false">MIN(MAX(IF($B16=1,$B6+$B7*(J1037-0.5),$B6),0),1)*IF(AND($B17=1,J1037&lt;$B8),1-$B9,1)*IF(AND($B18=1,J1037&lt;$B11),1-$B10,1)</f>
        <v>0.42859375</v>
      </c>
      <c r="L1037" s="31" t="n">
        <f aca="false">L1036+K1037</f>
        <v>204.672325</v>
      </c>
    </row>
    <row r="1038" customFormat="false" ht="15" hidden="false" customHeight="false" outlineLevel="0" collapsed="false">
      <c r="J1038" s="30" t="n">
        <v>0.41925</v>
      </c>
      <c r="K1038" s="31" t="n">
        <f aca="false">MIN(MAX(IF($B16=1,$B6+$B7*(J1038-0.5),$B6),0),1)*IF(AND($B17=1,J1038&lt;$B8),1-$B9,1)*IF(AND($B18=1,J1038&lt;$B11),1-$B10,1)</f>
        <v>0.42875625</v>
      </c>
      <c r="L1038" s="31" t="n">
        <f aca="false">L1037+K1038</f>
        <v>205.10108125</v>
      </c>
    </row>
    <row r="1039" customFormat="false" ht="15" hidden="false" customHeight="false" outlineLevel="0" collapsed="false">
      <c r="J1039" s="30" t="n">
        <v>0.41975</v>
      </c>
      <c r="K1039" s="31" t="n">
        <f aca="false">MIN(MAX(IF($B16=1,$B6+$B7*(J1039-0.5),$B6),0),1)*IF(AND($B17=1,J1039&lt;$B8),1-$B9,1)*IF(AND($B18=1,J1039&lt;$B11),1-$B10,1)</f>
        <v>0.42891875</v>
      </c>
      <c r="L1039" s="31" t="n">
        <f aca="false">L1038+K1039</f>
        <v>205.53</v>
      </c>
    </row>
    <row r="1040" customFormat="false" ht="15" hidden="false" customHeight="false" outlineLevel="0" collapsed="false">
      <c r="J1040" s="30" t="n">
        <v>0.42025</v>
      </c>
      <c r="K1040" s="31" t="n">
        <f aca="false">MIN(MAX(IF($B16=1,$B6+$B7*(J1040-0.5),$B6),0),1)*IF(AND($B17=1,J1040&lt;$B8),1-$B9,1)*IF(AND($B18=1,J1040&lt;$B11),1-$B10,1)</f>
        <v>0.42908125</v>
      </c>
      <c r="L1040" s="31" t="n">
        <f aca="false">L1039+K1040</f>
        <v>205.95908125</v>
      </c>
    </row>
    <row r="1041" customFormat="false" ht="15" hidden="false" customHeight="false" outlineLevel="0" collapsed="false">
      <c r="J1041" s="30" t="n">
        <v>0.42075</v>
      </c>
      <c r="K1041" s="31" t="n">
        <f aca="false">MIN(MAX(IF($B16=1,$B6+$B7*(J1041-0.5),$B6),0),1)*IF(AND($B17=1,J1041&lt;$B8),1-$B9,1)*IF(AND($B18=1,J1041&lt;$B11),1-$B10,1)</f>
        <v>0.42924375</v>
      </c>
      <c r="L1041" s="31" t="n">
        <f aca="false">L1040+K1041</f>
        <v>206.388325</v>
      </c>
    </row>
    <row r="1042" customFormat="false" ht="15" hidden="false" customHeight="false" outlineLevel="0" collapsed="false">
      <c r="J1042" s="30" t="n">
        <v>0.42125</v>
      </c>
      <c r="K1042" s="31" t="n">
        <f aca="false">MIN(MAX(IF($B16=1,$B6+$B7*(J1042-0.5),$B6),0),1)*IF(AND($B17=1,J1042&lt;$B8),1-$B9,1)*IF(AND($B18=1,J1042&lt;$B11),1-$B10,1)</f>
        <v>0.42940625</v>
      </c>
      <c r="L1042" s="31" t="n">
        <f aca="false">L1041+K1042</f>
        <v>206.81773125</v>
      </c>
    </row>
    <row r="1043" customFormat="false" ht="15" hidden="false" customHeight="false" outlineLevel="0" collapsed="false">
      <c r="J1043" s="30" t="n">
        <v>0.42175</v>
      </c>
      <c r="K1043" s="31" t="n">
        <f aca="false">MIN(MAX(IF($B16=1,$B6+$B7*(J1043-0.5),$B6),0),1)*IF(AND($B17=1,J1043&lt;$B8),1-$B9,1)*IF(AND($B18=1,J1043&lt;$B11),1-$B10,1)</f>
        <v>0.42956875</v>
      </c>
      <c r="L1043" s="31" t="n">
        <f aca="false">L1042+K1043</f>
        <v>207.2473</v>
      </c>
    </row>
    <row r="1044" customFormat="false" ht="15" hidden="false" customHeight="false" outlineLevel="0" collapsed="false">
      <c r="J1044" s="30" t="n">
        <v>0.42225</v>
      </c>
      <c r="K1044" s="31" t="n">
        <f aca="false">MIN(MAX(IF($B16=1,$B6+$B7*(J1044-0.5),$B6),0),1)*IF(AND($B17=1,J1044&lt;$B8),1-$B9,1)*IF(AND($B18=1,J1044&lt;$B11),1-$B10,1)</f>
        <v>0.42973125</v>
      </c>
      <c r="L1044" s="31" t="n">
        <f aca="false">L1043+K1044</f>
        <v>207.67703125</v>
      </c>
    </row>
    <row r="1045" customFormat="false" ht="15" hidden="false" customHeight="false" outlineLevel="0" collapsed="false">
      <c r="J1045" s="30" t="n">
        <v>0.42275</v>
      </c>
      <c r="K1045" s="31" t="n">
        <f aca="false">MIN(MAX(IF($B16=1,$B6+$B7*(J1045-0.5),$B6),0),1)*IF(AND($B17=1,J1045&lt;$B8),1-$B9,1)*IF(AND($B18=1,J1045&lt;$B11),1-$B10,1)</f>
        <v>0.42989375</v>
      </c>
      <c r="L1045" s="31" t="n">
        <f aca="false">L1044+K1045</f>
        <v>208.106925</v>
      </c>
    </row>
    <row r="1046" customFormat="false" ht="15" hidden="false" customHeight="false" outlineLevel="0" collapsed="false">
      <c r="J1046" s="30" t="n">
        <v>0.42325</v>
      </c>
      <c r="K1046" s="31" t="n">
        <f aca="false">MIN(MAX(IF($B16=1,$B6+$B7*(J1046-0.5),$B6),0),1)*IF(AND($B17=1,J1046&lt;$B8),1-$B9,1)*IF(AND($B18=1,J1046&lt;$B11),1-$B10,1)</f>
        <v>0.43005625</v>
      </c>
      <c r="L1046" s="31" t="n">
        <f aca="false">L1045+K1046</f>
        <v>208.53698125</v>
      </c>
    </row>
    <row r="1047" customFormat="false" ht="15" hidden="false" customHeight="false" outlineLevel="0" collapsed="false">
      <c r="J1047" s="30" t="n">
        <v>0.42375</v>
      </c>
      <c r="K1047" s="31" t="n">
        <f aca="false">MIN(MAX(IF($B16=1,$B6+$B7*(J1047-0.5),$B6),0),1)*IF(AND($B17=1,J1047&lt;$B8),1-$B9,1)*IF(AND($B18=1,J1047&lt;$B11),1-$B10,1)</f>
        <v>0.43021875</v>
      </c>
      <c r="L1047" s="31" t="n">
        <f aca="false">L1046+K1047</f>
        <v>208.9672</v>
      </c>
    </row>
    <row r="1048" customFormat="false" ht="15" hidden="false" customHeight="false" outlineLevel="0" collapsed="false">
      <c r="J1048" s="30" t="n">
        <v>0.42425</v>
      </c>
      <c r="K1048" s="31" t="n">
        <f aca="false">MIN(MAX(IF($B16=1,$B6+$B7*(J1048-0.5),$B6),0),1)*IF(AND($B17=1,J1048&lt;$B8),1-$B9,1)*IF(AND($B18=1,J1048&lt;$B11),1-$B10,1)</f>
        <v>0.43038125</v>
      </c>
      <c r="L1048" s="31" t="n">
        <f aca="false">L1047+K1048</f>
        <v>209.39758125</v>
      </c>
    </row>
    <row r="1049" customFormat="false" ht="15" hidden="false" customHeight="false" outlineLevel="0" collapsed="false">
      <c r="J1049" s="30" t="n">
        <v>0.42475</v>
      </c>
      <c r="K1049" s="31" t="n">
        <f aca="false">MIN(MAX(IF($B16=1,$B6+$B7*(J1049-0.5),$B6),0),1)*IF(AND($B17=1,J1049&lt;$B8),1-$B9,1)*IF(AND($B18=1,J1049&lt;$B11),1-$B10,1)</f>
        <v>0.43054375</v>
      </c>
      <c r="L1049" s="31" t="n">
        <f aca="false">L1048+K1049</f>
        <v>209.828125</v>
      </c>
    </row>
    <row r="1050" customFormat="false" ht="15" hidden="false" customHeight="false" outlineLevel="0" collapsed="false">
      <c r="J1050" s="30" t="n">
        <v>0.42525</v>
      </c>
      <c r="K1050" s="31" t="n">
        <f aca="false">MIN(MAX(IF($B16=1,$B6+$B7*(J1050-0.5),$B6),0),1)*IF(AND($B17=1,J1050&lt;$B8),1-$B9,1)*IF(AND($B18=1,J1050&lt;$B11),1-$B10,1)</f>
        <v>0.43070625</v>
      </c>
      <c r="L1050" s="31" t="n">
        <f aca="false">L1049+K1050</f>
        <v>210.25883125</v>
      </c>
    </row>
    <row r="1051" customFormat="false" ht="15" hidden="false" customHeight="false" outlineLevel="0" collapsed="false">
      <c r="J1051" s="30" t="n">
        <v>0.42575</v>
      </c>
      <c r="K1051" s="31" t="n">
        <f aca="false">MIN(MAX(IF($B16=1,$B6+$B7*(J1051-0.5),$B6),0),1)*IF(AND($B17=1,J1051&lt;$B8),1-$B9,1)*IF(AND($B18=1,J1051&lt;$B11),1-$B10,1)</f>
        <v>0.43086875</v>
      </c>
      <c r="L1051" s="31" t="n">
        <f aca="false">L1050+K1051</f>
        <v>210.6897</v>
      </c>
    </row>
    <row r="1052" customFormat="false" ht="15" hidden="false" customHeight="false" outlineLevel="0" collapsed="false">
      <c r="J1052" s="30" t="n">
        <v>0.42625</v>
      </c>
      <c r="K1052" s="31" t="n">
        <f aca="false">MIN(MAX(IF($B16=1,$B6+$B7*(J1052-0.5),$B6),0),1)*IF(AND($B17=1,J1052&lt;$B8),1-$B9,1)*IF(AND($B18=1,J1052&lt;$B11),1-$B10,1)</f>
        <v>0.43103125</v>
      </c>
      <c r="L1052" s="31" t="n">
        <f aca="false">L1051+K1052</f>
        <v>211.12073125</v>
      </c>
    </row>
    <row r="1053" customFormat="false" ht="15" hidden="false" customHeight="false" outlineLevel="0" collapsed="false">
      <c r="J1053" s="30" t="n">
        <v>0.42675</v>
      </c>
      <c r="K1053" s="31" t="n">
        <f aca="false">MIN(MAX(IF($B16=1,$B6+$B7*(J1053-0.5),$B6),0),1)*IF(AND($B17=1,J1053&lt;$B8),1-$B9,1)*IF(AND($B18=1,J1053&lt;$B11),1-$B10,1)</f>
        <v>0.43119375</v>
      </c>
      <c r="L1053" s="31" t="n">
        <f aca="false">L1052+K1053</f>
        <v>211.551925</v>
      </c>
    </row>
    <row r="1054" customFormat="false" ht="15" hidden="false" customHeight="false" outlineLevel="0" collapsed="false">
      <c r="J1054" s="30" t="n">
        <v>0.42725</v>
      </c>
      <c r="K1054" s="31" t="n">
        <f aca="false">MIN(MAX(IF($B16=1,$B6+$B7*(J1054-0.5),$B6),0),1)*IF(AND($B17=1,J1054&lt;$B8),1-$B9,1)*IF(AND($B18=1,J1054&lt;$B11),1-$B10,1)</f>
        <v>0.43135625</v>
      </c>
      <c r="L1054" s="31" t="n">
        <f aca="false">L1053+K1054</f>
        <v>211.98328125</v>
      </c>
    </row>
    <row r="1055" customFormat="false" ht="15" hidden="false" customHeight="false" outlineLevel="0" collapsed="false">
      <c r="J1055" s="30" t="n">
        <v>0.42775</v>
      </c>
      <c r="K1055" s="31" t="n">
        <f aca="false">MIN(MAX(IF($B16=1,$B6+$B7*(J1055-0.5),$B6),0),1)*IF(AND($B17=1,J1055&lt;$B8),1-$B9,1)*IF(AND($B18=1,J1055&lt;$B11),1-$B10,1)</f>
        <v>0.43151875</v>
      </c>
      <c r="L1055" s="31" t="n">
        <f aca="false">L1054+K1055</f>
        <v>212.4148</v>
      </c>
    </row>
    <row r="1056" customFormat="false" ht="15" hidden="false" customHeight="false" outlineLevel="0" collapsed="false">
      <c r="J1056" s="30" t="n">
        <v>0.42825</v>
      </c>
      <c r="K1056" s="31" t="n">
        <f aca="false">MIN(MAX(IF($B16=1,$B6+$B7*(J1056-0.5),$B6),0),1)*IF(AND($B17=1,J1056&lt;$B8),1-$B9,1)*IF(AND($B18=1,J1056&lt;$B11),1-$B10,1)</f>
        <v>0.43168125</v>
      </c>
      <c r="L1056" s="31" t="n">
        <f aca="false">L1055+K1056</f>
        <v>212.84648125</v>
      </c>
    </row>
    <row r="1057" customFormat="false" ht="15" hidden="false" customHeight="false" outlineLevel="0" collapsed="false">
      <c r="J1057" s="30" t="n">
        <v>0.42875</v>
      </c>
      <c r="K1057" s="31" t="n">
        <f aca="false">MIN(MAX(IF($B16=1,$B6+$B7*(J1057-0.5),$B6),0),1)*IF(AND($B17=1,J1057&lt;$B8),1-$B9,1)*IF(AND($B18=1,J1057&lt;$B11),1-$B10,1)</f>
        <v>0.43184375</v>
      </c>
      <c r="L1057" s="31" t="n">
        <f aca="false">L1056+K1057</f>
        <v>213.278325</v>
      </c>
    </row>
    <row r="1058" customFormat="false" ht="15" hidden="false" customHeight="false" outlineLevel="0" collapsed="false">
      <c r="J1058" s="30" t="n">
        <v>0.42925</v>
      </c>
      <c r="K1058" s="31" t="n">
        <f aca="false">MIN(MAX(IF($B16=1,$B6+$B7*(J1058-0.5),$B6),0),1)*IF(AND($B17=1,J1058&lt;$B8),1-$B9,1)*IF(AND($B18=1,J1058&lt;$B11),1-$B10,1)</f>
        <v>0.43200625</v>
      </c>
      <c r="L1058" s="31" t="n">
        <f aca="false">L1057+K1058</f>
        <v>213.71033125</v>
      </c>
    </row>
    <row r="1059" customFormat="false" ht="15" hidden="false" customHeight="false" outlineLevel="0" collapsed="false">
      <c r="J1059" s="30" t="n">
        <v>0.42975</v>
      </c>
      <c r="K1059" s="31" t="n">
        <f aca="false">MIN(MAX(IF($B16=1,$B6+$B7*(J1059-0.5),$B6),0),1)*IF(AND($B17=1,J1059&lt;$B8),1-$B9,1)*IF(AND($B18=1,J1059&lt;$B11),1-$B10,1)</f>
        <v>0.43216875</v>
      </c>
      <c r="L1059" s="31" t="n">
        <f aca="false">L1058+K1059</f>
        <v>214.1425</v>
      </c>
    </row>
    <row r="1060" customFormat="false" ht="15" hidden="false" customHeight="false" outlineLevel="0" collapsed="false">
      <c r="J1060" s="30" t="n">
        <v>0.43025</v>
      </c>
      <c r="K1060" s="31" t="n">
        <f aca="false">MIN(MAX(IF($B16=1,$B6+$B7*(J1060-0.5),$B6),0),1)*IF(AND($B17=1,J1060&lt;$B8),1-$B9,1)*IF(AND($B18=1,J1060&lt;$B11),1-$B10,1)</f>
        <v>0.43233125</v>
      </c>
      <c r="L1060" s="31" t="n">
        <f aca="false">L1059+K1060</f>
        <v>214.57483125</v>
      </c>
    </row>
    <row r="1061" customFormat="false" ht="15" hidden="false" customHeight="false" outlineLevel="0" collapsed="false">
      <c r="J1061" s="30" t="n">
        <v>0.43075</v>
      </c>
      <c r="K1061" s="31" t="n">
        <f aca="false">MIN(MAX(IF($B16=1,$B6+$B7*(J1061-0.5),$B6),0),1)*IF(AND($B17=1,J1061&lt;$B8),1-$B9,1)*IF(AND($B18=1,J1061&lt;$B11),1-$B10,1)</f>
        <v>0.43249375</v>
      </c>
      <c r="L1061" s="31" t="n">
        <f aca="false">L1060+K1061</f>
        <v>215.007325</v>
      </c>
    </row>
    <row r="1062" customFormat="false" ht="15" hidden="false" customHeight="false" outlineLevel="0" collapsed="false">
      <c r="J1062" s="30" t="n">
        <v>0.43125</v>
      </c>
      <c r="K1062" s="31" t="n">
        <f aca="false">MIN(MAX(IF($B16=1,$B6+$B7*(J1062-0.5),$B6),0),1)*IF(AND($B17=1,J1062&lt;$B8),1-$B9,1)*IF(AND($B18=1,J1062&lt;$B11),1-$B10,1)</f>
        <v>0.43265625</v>
      </c>
      <c r="L1062" s="31" t="n">
        <f aca="false">L1061+K1062</f>
        <v>215.43998125</v>
      </c>
    </row>
    <row r="1063" customFormat="false" ht="15" hidden="false" customHeight="false" outlineLevel="0" collapsed="false">
      <c r="J1063" s="30" t="n">
        <v>0.43175</v>
      </c>
      <c r="K1063" s="31" t="n">
        <f aca="false">MIN(MAX(IF($B16=1,$B6+$B7*(J1063-0.5),$B6),0),1)*IF(AND($B17=1,J1063&lt;$B8),1-$B9,1)*IF(AND($B18=1,J1063&lt;$B11),1-$B10,1)</f>
        <v>0.43281875</v>
      </c>
      <c r="L1063" s="31" t="n">
        <f aca="false">L1062+K1063</f>
        <v>215.8728</v>
      </c>
    </row>
    <row r="1064" customFormat="false" ht="15" hidden="false" customHeight="false" outlineLevel="0" collapsed="false">
      <c r="J1064" s="30" t="n">
        <v>0.43225</v>
      </c>
      <c r="K1064" s="31" t="n">
        <f aca="false">MIN(MAX(IF($B16=1,$B6+$B7*(J1064-0.5),$B6),0),1)*IF(AND($B17=1,J1064&lt;$B8),1-$B9,1)*IF(AND($B18=1,J1064&lt;$B11),1-$B10,1)</f>
        <v>0.43298125</v>
      </c>
      <c r="L1064" s="31" t="n">
        <f aca="false">L1063+K1064</f>
        <v>216.30578125</v>
      </c>
    </row>
    <row r="1065" customFormat="false" ht="15" hidden="false" customHeight="false" outlineLevel="0" collapsed="false">
      <c r="J1065" s="30" t="n">
        <v>0.43275</v>
      </c>
      <c r="K1065" s="31" t="n">
        <f aca="false">MIN(MAX(IF($B16=1,$B6+$B7*(J1065-0.5),$B6),0),1)*IF(AND($B17=1,J1065&lt;$B8),1-$B9,1)*IF(AND($B18=1,J1065&lt;$B11),1-$B10,1)</f>
        <v>0.43314375</v>
      </c>
      <c r="L1065" s="31" t="n">
        <f aca="false">L1064+K1065</f>
        <v>216.738925</v>
      </c>
    </row>
    <row r="1066" customFormat="false" ht="15" hidden="false" customHeight="false" outlineLevel="0" collapsed="false">
      <c r="J1066" s="30" t="n">
        <v>0.43325</v>
      </c>
      <c r="K1066" s="31" t="n">
        <f aca="false">MIN(MAX(IF($B16=1,$B6+$B7*(J1066-0.5),$B6),0),1)*IF(AND($B17=1,J1066&lt;$B8),1-$B9,1)*IF(AND($B18=1,J1066&lt;$B11),1-$B10,1)</f>
        <v>0.43330625</v>
      </c>
      <c r="L1066" s="31" t="n">
        <f aca="false">L1065+K1066</f>
        <v>217.17223125</v>
      </c>
    </row>
    <row r="1067" customFormat="false" ht="15" hidden="false" customHeight="false" outlineLevel="0" collapsed="false">
      <c r="J1067" s="30" t="n">
        <v>0.43375</v>
      </c>
      <c r="K1067" s="31" t="n">
        <f aca="false">MIN(MAX(IF($B16=1,$B6+$B7*(J1067-0.5),$B6),0),1)*IF(AND($B17=1,J1067&lt;$B8),1-$B9,1)*IF(AND($B18=1,J1067&lt;$B11),1-$B10,1)</f>
        <v>0.43346875</v>
      </c>
      <c r="L1067" s="31" t="n">
        <f aca="false">L1066+K1067</f>
        <v>217.6057</v>
      </c>
    </row>
    <row r="1068" customFormat="false" ht="15" hidden="false" customHeight="false" outlineLevel="0" collapsed="false">
      <c r="J1068" s="30" t="n">
        <v>0.43425</v>
      </c>
      <c r="K1068" s="31" t="n">
        <f aca="false">MIN(MAX(IF($B16=1,$B6+$B7*(J1068-0.5),$B6),0),1)*IF(AND($B17=1,J1068&lt;$B8),1-$B9,1)*IF(AND($B18=1,J1068&lt;$B11),1-$B10,1)</f>
        <v>0.43363125</v>
      </c>
      <c r="L1068" s="31" t="n">
        <f aca="false">L1067+K1068</f>
        <v>218.03933125</v>
      </c>
    </row>
    <row r="1069" customFormat="false" ht="15" hidden="false" customHeight="false" outlineLevel="0" collapsed="false">
      <c r="J1069" s="30" t="n">
        <v>0.43475</v>
      </c>
      <c r="K1069" s="31" t="n">
        <f aca="false">MIN(MAX(IF($B16=1,$B6+$B7*(J1069-0.5),$B6),0),1)*IF(AND($B17=1,J1069&lt;$B8),1-$B9,1)*IF(AND($B18=1,J1069&lt;$B11),1-$B10,1)</f>
        <v>0.43379375</v>
      </c>
      <c r="L1069" s="31" t="n">
        <f aca="false">L1068+K1069</f>
        <v>218.473125</v>
      </c>
    </row>
    <row r="1070" customFormat="false" ht="15" hidden="false" customHeight="false" outlineLevel="0" collapsed="false">
      <c r="J1070" s="30" t="n">
        <v>0.43525</v>
      </c>
      <c r="K1070" s="31" t="n">
        <f aca="false">MIN(MAX(IF($B16=1,$B6+$B7*(J1070-0.5),$B6),0),1)*IF(AND($B17=1,J1070&lt;$B8),1-$B9,1)*IF(AND($B18=1,J1070&lt;$B11),1-$B10,1)</f>
        <v>0.43395625</v>
      </c>
      <c r="L1070" s="31" t="n">
        <f aca="false">L1069+K1070</f>
        <v>218.90708125</v>
      </c>
    </row>
    <row r="1071" customFormat="false" ht="15" hidden="false" customHeight="false" outlineLevel="0" collapsed="false">
      <c r="J1071" s="30" t="n">
        <v>0.43575</v>
      </c>
      <c r="K1071" s="31" t="n">
        <f aca="false">MIN(MAX(IF($B16=1,$B6+$B7*(J1071-0.5),$B6),0),1)*IF(AND($B17=1,J1071&lt;$B8),1-$B9,1)*IF(AND($B18=1,J1071&lt;$B11),1-$B10,1)</f>
        <v>0.43411875</v>
      </c>
      <c r="L1071" s="31" t="n">
        <f aca="false">L1070+K1071</f>
        <v>219.3412</v>
      </c>
    </row>
    <row r="1072" customFormat="false" ht="15" hidden="false" customHeight="false" outlineLevel="0" collapsed="false">
      <c r="J1072" s="30" t="n">
        <v>0.43625</v>
      </c>
      <c r="K1072" s="31" t="n">
        <f aca="false">MIN(MAX(IF($B16=1,$B6+$B7*(J1072-0.5),$B6),0),1)*IF(AND($B17=1,J1072&lt;$B8),1-$B9,1)*IF(AND($B18=1,J1072&lt;$B11),1-$B10,1)</f>
        <v>0.43428125</v>
      </c>
      <c r="L1072" s="31" t="n">
        <f aca="false">L1071+K1072</f>
        <v>219.77548125</v>
      </c>
    </row>
    <row r="1073" customFormat="false" ht="15" hidden="false" customHeight="false" outlineLevel="0" collapsed="false">
      <c r="J1073" s="30" t="n">
        <v>0.43675</v>
      </c>
      <c r="K1073" s="31" t="n">
        <f aca="false">MIN(MAX(IF($B16=1,$B6+$B7*(J1073-0.5),$B6),0),1)*IF(AND($B17=1,J1073&lt;$B8),1-$B9,1)*IF(AND($B18=1,J1073&lt;$B11),1-$B10,1)</f>
        <v>0.43444375</v>
      </c>
      <c r="L1073" s="31" t="n">
        <f aca="false">L1072+K1073</f>
        <v>220.209925</v>
      </c>
    </row>
    <row r="1074" customFormat="false" ht="15" hidden="false" customHeight="false" outlineLevel="0" collapsed="false">
      <c r="J1074" s="30" t="n">
        <v>0.43725</v>
      </c>
      <c r="K1074" s="31" t="n">
        <f aca="false">MIN(MAX(IF($B16=1,$B6+$B7*(J1074-0.5),$B6),0),1)*IF(AND($B17=1,J1074&lt;$B8),1-$B9,1)*IF(AND($B18=1,J1074&lt;$B11),1-$B10,1)</f>
        <v>0.43460625</v>
      </c>
      <c r="L1074" s="31" t="n">
        <f aca="false">L1073+K1074</f>
        <v>220.64453125</v>
      </c>
    </row>
    <row r="1075" customFormat="false" ht="15" hidden="false" customHeight="false" outlineLevel="0" collapsed="false">
      <c r="J1075" s="30" t="n">
        <v>0.43775</v>
      </c>
      <c r="K1075" s="31" t="n">
        <f aca="false">MIN(MAX(IF($B16=1,$B6+$B7*(J1075-0.5),$B6),0),1)*IF(AND($B17=1,J1075&lt;$B8),1-$B9,1)*IF(AND($B18=1,J1075&lt;$B11),1-$B10,1)</f>
        <v>0.43476875</v>
      </c>
      <c r="L1075" s="31" t="n">
        <f aca="false">L1074+K1075</f>
        <v>221.0793</v>
      </c>
    </row>
    <row r="1076" customFormat="false" ht="15" hidden="false" customHeight="false" outlineLevel="0" collapsed="false">
      <c r="J1076" s="30" t="n">
        <v>0.43825</v>
      </c>
      <c r="K1076" s="31" t="n">
        <f aca="false">MIN(MAX(IF($B16=1,$B6+$B7*(J1076-0.5),$B6),0),1)*IF(AND($B17=1,J1076&lt;$B8),1-$B9,1)*IF(AND($B18=1,J1076&lt;$B11),1-$B10,1)</f>
        <v>0.43493125</v>
      </c>
      <c r="L1076" s="31" t="n">
        <f aca="false">L1075+K1076</f>
        <v>221.51423125</v>
      </c>
    </row>
    <row r="1077" customFormat="false" ht="15" hidden="false" customHeight="false" outlineLevel="0" collapsed="false">
      <c r="J1077" s="30" t="n">
        <v>0.43875</v>
      </c>
      <c r="K1077" s="31" t="n">
        <f aca="false">MIN(MAX(IF($B16=1,$B6+$B7*(J1077-0.5),$B6),0),1)*IF(AND($B17=1,J1077&lt;$B8),1-$B9,1)*IF(AND($B18=1,J1077&lt;$B11),1-$B10,1)</f>
        <v>0.43509375</v>
      </c>
      <c r="L1077" s="31" t="n">
        <f aca="false">L1076+K1077</f>
        <v>221.949325</v>
      </c>
    </row>
    <row r="1078" customFormat="false" ht="15" hidden="false" customHeight="false" outlineLevel="0" collapsed="false">
      <c r="J1078" s="30" t="n">
        <v>0.43925</v>
      </c>
      <c r="K1078" s="31" t="n">
        <f aca="false">MIN(MAX(IF($B16=1,$B6+$B7*(J1078-0.5),$B6),0),1)*IF(AND($B17=1,J1078&lt;$B8),1-$B9,1)*IF(AND($B18=1,J1078&lt;$B11),1-$B10,1)</f>
        <v>0.43525625</v>
      </c>
      <c r="L1078" s="31" t="n">
        <f aca="false">L1077+K1078</f>
        <v>222.38458125</v>
      </c>
    </row>
    <row r="1079" customFormat="false" ht="15" hidden="false" customHeight="false" outlineLevel="0" collapsed="false">
      <c r="J1079" s="30" t="n">
        <v>0.43975</v>
      </c>
      <c r="K1079" s="31" t="n">
        <f aca="false">MIN(MAX(IF($B16=1,$B6+$B7*(J1079-0.5),$B6),0),1)*IF(AND($B17=1,J1079&lt;$B8),1-$B9,1)*IF(AND($B18=1,J1079&lt;$B11),1-$B10,1)</f>
        <v>0.43541875</v>
      </c>
      <c r="L1079" s="31" t="n">
        <f aca="false">L1078+K1079</f>
        <v>222.82</v>
      </c>
    </row>
    <row r="1080" customFormat="false" ht="15" hidden="false" customHeight="false" outlineLevel="0" collapsed="false">
      <c r="J1080" s="30" t="n">
        <v>0.44025</v>
      </c>
      <c r="K1080" s="31" t="n">
        <f aca="false">MIN(MAX(IF($B16=1,$B6+$B7*(J1080-0.5),$B6),0),1)*IF(AND($B17=1,J1080&lt;$B8),1-$B9,1)*IF(AND($B18=1,J1080&lt;$B11),1-$B10,1)</f>
        <v>0.43558125</v>
      </c>
      <c r="L1080" s="31" t="n">
        <f aca="false">L1079+K1080</f>
        <v>223.25558125</v>
      </c>
    </row>
    <row r="1081" customFormat="false" ht="15" hidden="false" customHeight="false" outlineLevel="0" collapsed="false">
      <c r="J1081" s="30" t="n">
        <v>0.44075</v>
      </c>
      <c r="K1081" s="31" t="n">
        <f aca="false">MIN(MAX(IF($B16=1,$B6+$B7*(J1081-0.5),$B6),0),1)*IF(AND($B17=1,J1081&lt;$B8),1-$B9,1)*IF(AND($B18=1,J1081&lt;$B11),1-$B10,1)</f>
        <v>0.43574375</v>
      </c>
      <c r="L1081" s="31" t="n">
        <f aca="false">L1080+K1081</f>
        <v>223.691325</v>
      </c>
    </row>
    <row r="1082" customFormat="false" ht="15" hidden="false" customHeight="false" outlineLevel="0" collapsed="false">
      <c r="J1082" s="30" t="n">
        <v>0.44125</v>
      </c>
      <c r="K1082" s="31" t="n">
        <f aca="false">MIN(MAX(IF($B16=1,$B6+$B7*(J1082-0.5),$B6),0),1)*IF(AND($B17=1,J1082&lt;$B8),1-$B9,1)*IF(AND($B18=1,J1082&lt;$B11),1-$B10,1)</f>
        <v>0.43590625</v>
      </c>
      <c r="L1082" s="31" t="n">
        <f aca="false">L1081+K1082</f>
        <v>224.12723125</v>
      </c>
    </row>
    <row r="1083" customFormat="false" ht="15" hidden="false" customHeight="false" outlineLevel="0" collapsed="false">
      <c r="J1083" s="30" t="n">
        <v>0.44175</v>
      </c>
      <c r="K1083" s="31" t="n">
        <f aca="false">MIN(MAX(IF($B16=1,$B6+$B7*(J1083-0.5),$B6),0),1)*IF(AND($B17=1,J1083&lt;$B8),1-$B9,1)*IF(AND($B18=1,J1083&lt;$B11),1-$B10,1)</f>
        <v>0.43606875</v>
      </c>
      <c r="L1083" s="31" t="n">
        <f aca="false">L1082+K1083</f>
        <v>224.5633</v>
      </c>
    </row>
    <row r="1084" customFormat="false" ht="15" hidden="false" customHeight="false" outlineLevel="0" collapsed="false">
      <c r="J1084" s="30" t="n">
        <v>0.44225</v>
      </c>
      <c r="K1084" s="31" t="n">
        <f aca="false">MIN(MAX(IF($B16=1,$B6+$B7*(J1084-0.5),$B6),0),1)*IF(AND($B17=1,J1084&lt;$B8),1-$B9,1)*IF(AND($B18=1,J1084&lt;$B11),1-$B10,1)</f>
        <v>0.43623125</v>
      </c>
      <c r="L1084" s="31" t="n">
        <f aca="false">L1083+K1084</f>
        <v>224.99953125</v>
      </c>
    </row>
    <row r="1085" customFormat="false" ht="15" hidden="false" customHeight="false" outlineLevel="0" collapsed="false">
      <c r="J1085" s="30" t="n">
        <v>0.44275</v>
      </c>
      <c r="K1085" s="31" t="n">
        <f aca="false">MIN(MAX(IF($B16=1,$B6+$B7*(J1085-0.5),$B6),0),1)*IF(AND($B17=1,J1085&lt;$B8),1-$B9,1)*IF(AND($B18=1,J1085&lt;$B11),1-$B10,1)</f>
        <v>0.43639375</v>
      </c>
      <c r="L1085" s="31" t="n">
        <f aca="false">L1084+K1085</f>
        <v>225.435925</v>
      </c>
    </row>
    <row r="1086" customFormat="false" ht="15" hidden="false" customHeight="false" outlineLevel="0" collapsed="false">
      <c r="J1086" s="30" t="n">
        <v>0.44325</v>
      </c>
      <c r="K1086" s="31" t="n">
        <f aca="false">MIN(MAX(IF($B16=1,$B6+$B7*(J1086-0.5),$B6),0),1)*IF(AND($B17=1,J1086&lt;$B8),1-$B9,1)*IF(AND($B18=1,J1086&lt;$B11),1-$B10,1)</f>
        <v>0.43655625</v>
      </c>
      <c r="L1086" s="31" t="n">
        <f aca="false">L1085+K1086</f>
        <v>225.87248125</v>
      </c>
    </row>
    <row r="1087" customFormat="false" ht="15" hidden="false" customHeight="false" outlineLevel="0" collapsed="false">
      <c r="J1087" s="30" t="n">
        <v>0.44375</v>
      </c>
      <c r="K1087" s="31" t="n">
        <f aca="false">MIN(MAX(IF($B16=1,$B6+$B7*(J1087-0.5),$B6),0),1)*IF(AND($B17=1,J1087&lt;$B8),1-$B9,1)*IF(AND($B18=1,J1087&lt;$B11),1-$B10,1)</f>
        <v>0.43671875</v>
      </c>
      <c r="L1087" s="31" t="n">
        <f aca="false">L1086+K1087</f>
        <v>226.3092</v>
      </c>
    </row>
    <row r="1088" customFormat="false" ht="15" hidden="false" customHeight="false" outlineLevel="0" collapsed="false">
      <c r="J1088" s="30" t="n">
        <v>0.44425</v>
      </c>
      <c r="K1088" s="31" t="n">
        <f aca="false">MIN(MAX(IF($B16=1,$B6+$B7*(J1088-0.5),$B6),0),1)*IF(AND($B17=1,J1088&lt;$B8),1-$B9,1)*IF(AND($B18=1,J1088&lt;$B11),1-$B10,1)</f>
        <v>0.43688125</v>
      </c>
      <c r="L1088" s="31" t="n">
        <f aca="false">L1087+K1088</f>
        <v>226.74608125</v>
      </c>
    </row>
    <row r="1089" customFormat="false" ht="15" hidden="false" customHeight="false" outlineLevel="0" collapsed="false">
      <c r="J1089" s="30" t="n">
        <v>0.44475</v>
      </c>
      <c r="K1089" s="31" t="n">
        <f aca="false">MIN(MAX(IF($B16=1,$B6+$B7*(J1089-0.5),$B6),0),1)*IF(AND($B17=1,J1089&lt;$B8),1-$B9,1)*IF(AND($B18=1,J1089&lt;$B11),1-$B10,1)</f>
        <v>0.43704375</v>
      </c>
      <c r="L1089" s="31" t="n">
        <f aca="false">L1088+K1089</f>
        <v>227.183125</v>
      </c>
    </row>
    <row r="1090" customFormat="false" ht="15" hidden="false" customHeight="false" outlineLevel="0" collapsed="false">
      <c r="J1090" s="30" t="n">
        <v>0.44525</v>
      </c>
      <c r="K1090" s="31" t="n">
        <f aca="false">MIN(MAX(IF($B16=1,$B6+$B7*(J1090-0.5),$B6),0),1)*IF(AND($B17=1,J1090&lt;$B8),1-$B9,1)*IF(AND($B18=1,J1090&lt;$B11),1-$B10,1)</f>
        <v>0.43720625</v>
      </c>
      <c r="L1090" s="31" t="n">
        <f aca="false">L1089+K1090</f>
        <v>227.62033125</v>
      </c>
    </row>
    <row r="1091" customFormat="false" ht="15" hidden="false" customHeight="false" outlineLevel="0" collapsed="false">
      <c r="J1091" s="30" t="n">
        <v>0.44575</v>
      </c>
      <c r="K1091" s="31" t="n">
        <f aca="false">MIN(MAX(IF($B16=1,$B6+$B7*(J1091-0.5),$B6),0),1)*IF(AND($B17=1,J1091&lt;$B8),1-$B9,1)*IF(AND($B18=1,J1091&lt;$B11),1-$B10,1)</f>
        <v>0.43736875</v>
      </c>
      <c r="L1091" s="31" t="n">
        <f aca="false">L1090+K1091</f>
        <v>228.0577</v>
      </c>
    </row>
    <row r="1092" customFormat="false" ht="15" hidden="false" customHeight="false" outlineLevel="0" collapsed="false">
      <c r="J1092" s="30" t="n">
        <v>0.44625</v>
      </c>
      <c r="K1092" s="31" t="n">
        <f aca="false">MIN(MAX(IF($B16=1,$B6+$B7*(J1092-0.5),$B6),0),1)*IF(AND($B17=1,J1092&lt;$B8),1-$B9,1)*IF(AND($B18=1,J1092&lt;$B11),1-$B10,1)</f>
        <v>0.43753125</v>
      </c>
      <c r="L1092" s="31" t="n">
        <f aca="false">L1091+K1092</f>
        <v>228.49523125</v>
      </c>
    </row>
    <row r="1093" customFormat="false" ht="15" hidden="false" customHeight="false" outlineLevel="0" collapsed="false">
      <c r="J1093" s="30" t="n">
        <v>0.44675</v>
      </c>
      <c r="K1093" s="31" t="n">
        <f aca="false">MIN(MAX(IF($B16=1,$B6+$B7*(J1093-0.5),$B6),0),1)*IF(AND($B17=1,J1093&lt;$B8),1-$B9,1)*IF(AND($B18=1,J1093&lt;$B11),1-$B10,1)</f>
        <v>0.43769375</v>
      </c>
      <c r="L1093" s="31" t="n">
        <f aca="false">L1092+K1093</f>
        <v>228.932925</v>
      </c>
    </row>
    <row r="1094" customFormat="false" ht="15" hidden="false" customHeight="false" outlineLevel="0" collapsed="false">
      <c r="J1094" s="30" t="n">
        <v>0.44725</v>
      </c>
      <c r="K1094" s="31" t="n">
        <f aca="false">MIN(MAX(IF($B16=1,$B6+$B7*(J1094-0.5),$B6),0),1)*IF(AND($B17=1,J1094&lt;$B8),1-$B9,1)*IF(AND($B18=1,J1094&lt;$B11),1-$B10,1)</f>
        <v>0.43785625</v>
      </c>
      <c r="L1094" s="31" t="n">
        <f aca="false">L1093+K1094</f>
        <v>229.37078125</v>
      </c>
    </row>
    <row r="1095" customFormat="false" ht="15" hidden="false" customHeight="false" outlineLevel="0" collapsed="false">
      <c r="J1095" s="30" t="n">
        <v>0.44775</v>
      </c>
      <c r="K1095" s="31" t="n">
        <f aca="false">MIN(MAX(IF($B16=1,$B6+$B7*(J1095-0.5),$B6),0),1)*IF(AND($B17=1,J1095&lt;$B8),1-$B9,1)*IF(AND($B18=1,J1095&lt;$B11),1-$B10,1)</f>
        <v>0.43801875</v>
      </c>
      <c r="L1095" s="31" t="n">
        <f aca="false">L1094+K1095</f>
        <v>229.8088</v>
      </c>
    </row>
    <row r="1096" customFormat="false" ht="15" hidden="false" customHeight="false" outlineLevel="0" collapsed="false">
      <c r="J1096" s="30" t="n">
        <v>0.44825</v>
      </c>
      <c r="K1096" s="31" t="n">
        <f aca="false">MIN(MAX(IF($B16=1,$B6+$B7*(J1096-0.5),$B6),0),1)*IF(AND($B17=1,J1096&lt;$B8),1-$B9,1)*IF(AND($B18=1,J1096&lt;$B11),1-$B10,1)</f>
        <v>0.43818125</v>
      </c>
      <c r="L1096" s="31" t="n">
        <f aca="false">L1095+K1096</f>
        <v>230.24698125</v>
      </c>
    </row>
    <row r="1097" customFormat="false" ht="15" hidden="false" customHeight="false" outlineLevel="0" collapsed="false">
      <c r="J1097" s="30" t="n">
        <v>0.44875</v>
      </c>
      <c r="K1097" s="31" t="n">
        <f aca="false">MIN(MAX(IF($B16=1,$B6+$B7*(J1097-0.5),$B6),0),1)*IF(AND($B17=1,J1097&lt;$B8),1-$B9,1)*IF(AND($B18=1,J1097&lt;$B11),1-$B10,1)</f>
        <v>0.43834375</v>
      </c>
      <c r="L1097" s="31" t="n">
        <f aca="false">L1096+K1097</f>
        <v>230.685325</v>
      </c>
    </row>
    <row r="1098" customFormat="false" ht="15" hidden="false" customHeight="false" outlineLevel="0" collapsed="false">
      <c r="J1098" s="30" t="n">
        <v>0.44925</v>
      </c>
      <c r="K1098" s="31" t="n">
        <f aca="false">MIN(MAX(IF($B16=1,$B6+$B7*(J1098-0.5),$B6),0),1)*IF(AND($B17=1,J1098&lt;$B8),1-$B9,1)*IF(AND($B18=1,J1098&lt;$B11),1-$B10,1)</f>
        <v>0.43850625</v>
      </c>
      <c r="L1098" s="31" t="n">
        <f aca="false">L1097+K1098</f>
        <v>231.12383125</v>
      </c>
    </row>
    <row r="1099" customFormat="false" ht="15" hidden="false" customHeight="false" outlineLevel="0" collapsed="false">
      <c r="J1099" s="30" t="n">
        <v>0.44975</v>
      </c>
      <c r="K1099" s="31" t="n">
        <f aca="false">MIN(MAX(IF($B16=1,$B6+$B7*(J1099-0.5),$B6),0),1)*IF(AND($B17=1,J1099&lt;$B8),1-$B9,1)*IF(AND($B18=1,J1099&lt;$B11),1-$B10,1)</f>
        <v>0.43866875</v>
      </c>
      <c r="L1099" s="31" t="n">
        <f aca="false">L1098+K1099</f>
        <v>231.5625</v>
      </c>
    </row>
    <row r="1100" customFormat="false" ht="15" hidden="false" customHeight="false" outlineLevel="0" collapsed="false">
      <c r="J1100" s="30" t="n">
        <v>0.45025</v>
      </c>
      <c r="K1100" s="31" t="n">
        <f aca="false">MIN(MAX(IF($B16=1,$B6+$B7*(J1100-0.5),$B6),0),1)*IF(AND($B17=1,J1100&lt;$B8),1-$B9,1)*IF(AND($B18=1,J1100&lt;$B11),1-$B10,1)</f>
        <v>0.675125</v>
      </c>
      <c r="L1100" s="31" t="n">
        <f aca="false">L1099+K1100</f>
        <v>232.237625</v>
      </c>
    </row>
    <row r="1101" customFormat="false" ht="15" hidden="false" customHeight="false" outlineLevel="0" collapsed="false">
      <c r="J1101" s="30" t="n">
        <v>0.45075</v>
      </c>
      <c r="K1101" s="31" t="n">
        <f aca="false">MIN(MAX(IF($B16=1,$B6+$B7*(J1101-0.5),$B6),0),1)*IF(AND($B17=1,J1101&lt;$B8),1-$B9,1)*IF(AND($B18=1,J1101&lt;$B11),1-$B10,1)</f>
        <v>0.675375</v>
      </c>
      <c r="L1101" s="31" t="n">
        <f aca="false">L1100+K1101</f>
        <v>232.913</v>
      </c>
    </row>
    <row r="1102" customFormat="false" ht="15" hidden="false" customHeight="false" outlineLevel="0" collapsed="false">
      <c r="J1102" s="30" t="n">
        <v>0.45125</v>
      </c>
      <c r="K1102" s="31" t="n">
        <f aca="false">MIN(MAX(IF($B16=1,$B6+$B7*(J1102-0.5),$B6),0),1)*IF(AND($B17=1,J1102&lt;$B8),1-$B9,1)*IF(AND($B18=1,J1102&lt;$B11),1-$B10,1)</f>
        <v>0.675625</v>
      </c>
      <c r="L1102" s="31" t="n">
        <f aca="false">L1101+K1102</f>
        <v>233.588625</v>
      </c>
    </row>
    <row r="1103" customFormat="false" ht="15" hidden="false" customHeight="false" outlineLevel="0" collapsed="false">
      <c r="J1103" s="30" t="n">
        <v>0.45175</v>
      </c>
      <c r="K1103" s="31" t="n">
        <f aca="false">MIN(MAX(IF($B16=1,$B6+$B7*(J1103-0.5),$B6),0),1)*IF(AND($B17=1,J1103&lt;$B8),1-$B9,1)*IF(AND($B18=1,J1103&lt;$B11),1-$B10,1)</f>
        <v>0.675875</v>
      </c>
      <c r="L1103" s="31" t="n">
        <f aca="false">L1102+K1103</f>
        <v>234.2645</v>
      </c>
    </row>
    <row r="1104" customFormat="false" ht="15" hidden="false" customHeight="false" outlineLevel="0" collapsed="false">
      <c r="J1104" s="30" t="n">
        <v>0.45225</v>
      </c>
      <c r="K1104" s="31" t="n">
        <f aca="false">MIN(MAX(IF($B16=1,$B6+$B7*(J1104-0.5),$B6),0),1)*IF(AND($B17=1,J1104&lt;$B8),1-$B9,1)*IF(AND($B18=1,J1104&lt;$B11),1-$B10,1)</f>
        <v>0.676125</v>
      </c>
      <c r="L1104" s="31" t="n">
        <f aca="false">L1103+K1104</f>
        <v>234.940625</v>
      </c>
    </row>
    <row r="1105" customFormat="false" ht="15" hidden="false" customHeight="false" outlineLevel="0" collapsed="false">
      <c r="J1105" s="30" t="n">
        <v>0.45275</v>
      </c>
      <c r="K1105" s="31" t="n">
        <f aca="false">MIN(MAX(IF($B16=1,$B6+$B7*(J1105-0.5),$B6),0),1)*IF(AND($B17=1,J1105&lt;$B8),1-$B9,1)*IF(AND($B18=1,J1105&lt;$B11),1-$B10,1)</f>
        <v>0.676375</v>
      </c>
      <c r="L1105" s="31" t="n">
        <f aca="false">L1104+K1105</f>
        <v>235.617</v>
      </c>
    </row>
    <row r="1106" customFormat="false" ht="15" hidden="false" customHeight="false" outlineLevel="0" collapsed="false">
      <c r="J1106" s="30" t="n">
        <v>0.45325</v>
      </c>
      <c r="K1106" s="31" t="n">
        <f aca="false">MIN(MAX(IF($B16=1,$B6+$B7*(J1106-0.5),$B6),0),1)*IF(AND($B17=1,J1106&lt;$B8),1-$B9,1)*IF(AND($B18=1,J1106&lt;$B11),1-$B10,1)</f>
        <v>0.676625</v>
      </c>
      <c r="L1106" s="31" t="n">
        <f aca="false">L1105+K1106</f>
        <v>236.293625</v>
      </c>
    </row>
    <row r="1107" customFormat="false" ht="15" hidden="false" customHeight="false" outlineLevel="0" collapsed="false">
      <c r="J1107" s="30" t="n">
        <v>0.45375</v>
      </c>
      <c r="K1107" s="31" t="n">
        <f aca="false">MIN(MAX(IF($B16=1,$B6+$B7*(J1107-0.5),$B6),0),1)*IF(AND($B17=1,J1107&lt;$B8),1-$B9,1)*IF(AND($B18=1,J1107&lt;$B11),1-$B10,1)</f>
        <v>0.676875</v>
      </c>
      <c r="L1107" s="31" t="n">
        <f aca="false">L1106+K1107</f>
        <v>236.9705</v>
      </c>
    </row>
    <row r="1108" customFormat="false" ht="15" hidden="false" customHeight="false" outlineLevel="0" collapsed="false">
      <c r="J1108" s="30" t="n">
        <v>0.45425</v>
      </c>
      <c r="K1108" s="31" t="n">
        <f aca="false">MIN(MAX(IF($B16=1,$B6+$B7*(J1108-0.5),$B6),0),1)*IF(AND($B17=1,J1108&lt;$B8),1-$B9,1)*IF(AND($B18=1,J1108&lt;$B11),1-$B10,1)</f>
        <v>0.677125</v>
      </c>
      <c r="L1108" s="31" t="n">
        <f aca="false">L1107+K1108</f>
        <v>237.647625</v>
      </c>
    </row>
    <row r="1109" customFormat="false" ht="15" hidden="false" customHeight="false" outlineLevel="0" collapsed="false">
      <c r="J1109" s="30" t="n">
        <v>0.45475</v>
      </c>
      <c r="K1109" s="31" t="n">
        <f aca="false">MIN(MAX(IF($B16=1,$B6+$B7*(J1109-0.5),$B6),0),1)*IF(AND($B17=1,J1109&lt;$B8),1-$B9,1)*IF(AND($B18=1,J1109&lt;$B11),1-$B10,1)</f>
        <v>0.677375</v>
      </c>
      <c r="L1109" s="31" t="n">
        <f aca="false">L1108+K1109</f>
        <v>238.325</v>
      </c>
    </row>
    <row r="1110" customFormat="false" ht="15" hidden="false" customHeight="false" outlineLevel="0" collapsed="false">
      <c r="J1110" s="30" t="n">
        <v>0.45525</v>
      </c>
      <c r="K1110" s="31" t="n">
        <f aca="false">MIN(MAX(IF($B16=1,$B6+$B7*(J1110-0.5),$B6),0),1)*IF(AND($B17=1,J1110&lt;$B8),1-$B9,1)*IF(AND($B18=1,J1110&lt;$B11),1-$B10,1)</f>
        <v>0.677625</v>
      </c>
      <c r="L1110" s="31" t="n">
        <f aca="false">L1109+K1110</f>
        <v>239.002625</v>
      </c>
    </row>
    <row r="1111" customFormat="false" ht="15" hidden="false" customHeight="false" outlineLevel="0" collapsed="false">
      <c r="J1111" s="30" t="n">
        <v>0.45575</v>
      </c>
      <c r="K1111" s="31" t="n">
        <f aca="false">MIN(MAX(IF($B16=1,$B6+$B7*(J1111-0.5),$B6),0),1)*IF(AND($B17=1,J1111&lt;$B8),1-$B9,1)*IF(AND($B18=1,J1111&lt;$B11),1-$B10,1)</f>
        <v>0.677875</v>
      </c>
      <c r="L1111" s="31" t="n">
        <f aca="false">L1110+K1111</f>
        <v>239.6805</v>
      </c>
    </row>
    <row r="1112" customFormat="false" ht="15" hidden="false" customHeight="false" outlineLevel="0" collapsed="false">
      <c r="J1112" s="30" t="n">
        <v>0.45625</v>
      </c>
      <c r="K1112" s="31" t="n">
        <f aca="false">MIN(MAX(IF($B16=1,$B6+$B7*(J1112-0.5),$B6),0),1)*IF(AND($B17=1,J1112&lt;$B8),1-$B9,1)*IF(AND($B18=1,J1112&lt;$B11),1-$B10,1)</f>
        <v>0.678125</v>
      </c>
      <c r="L1112" s="31" t="n">
        <f aca="false">L1111+K1112</f>
        <v>240.358625</v>
      </c>
    </row>
    <row r="1113" customFormat="false" ht="15" hidden="false" customHeight="false" outlineLevel="0" collapsed="false">
      <c r="J1113" s="30" t="n">
        <v>0.45675</v>
      </c>
      <c r="K1113" s="31" t="n">
        <f aca="false">MIN(MAX(IF($B16=1,$B6+$B7*(J1113-0.5),$B6),0),1)*IF(AND($B17=1,J1113&lt;$B8),1-$B9,1)*IF(AND($B18=1,J1113&lt;$B11),1-$B10,1)</f>
        <v>0.678375</v>
      </c>
      <c r="L1113" s="31" t="n">
        <f aca="false">L1112+K1113</f>
        <v>241.037</v>
      </c>
    </row>
    <row r="1114" customFormat="false" ht="15" hidden="false" customHeight="false" outlineLevel="0" collapsed="false">
      <c r="J1114" s="30" t="n">
        <v>0.45725</v>
      </c>
      <c r="K1114" s="31" t="n">
        <f aca="false">MIN(MAX(IF($B16=1,$B6+$B7*(J1114-0.5),$B6),0),1)*IF(AND($B17=1,J1114&lt;$B8),1-$B9,1)*IF(AND($B18=1,J1114&lt;$B11),1-$B10,1)</f>
        <v>0.678625</v>
      </c>
      <c r="L1114" s="31" t="n">
        <f aca="false">L1113+K1114</f>
        <v>241.715625</v>
      </c>
    </row>
    <row r="1115" customFormat="false" ht="15" hidden="false" customHeight="false" outlineLevel="0" collapsed="false">
      <c r="J1115" s="30" t="n">
        <v>0.45775</v>
      </c>
      <c r="K1115" s="31" t="n">
        <f aca="false">MIN(MAX(IF($B16=1,$B6+$B7*(J1115-0.5),$B6),0),1)*IF(AND($B17=1,J1115&lt;$B8),1-$B9,1)*IF(AND($B18=1,J1115&lt;$B11),1-$B10,1)</f>
        <v>0.678875</v>
      </c>
      <c r="L1115" s="31" t="n">
        <f aca="false">L1114+K1115</f>
        <v>242.3945</v>
      </c>
    </row>
    <row r="1116" customFormat="false" ht="15" hidden="false" customHeight="false" outlineLevel="0" collapsed="false">
      <c r="J1116" s="30" t="n">
        <v>0.45825</v>
      </c>
      <c r="K1116" s="31" t="n">
        <f aca="false">MIN(MAX(IF($B16=1,$B6+$B7*(J1116-0.5),$B6),0),1)*IF(AND($B17=1,J1116&lt;$B8),1-$B9,1)*IF(AND($B18=1,J1116&lt;$B11),1-$B10,1)</f>
        <v>0.679125</v>
      </c>
      <c r="L1116" s="31" t="n">
        <f aca="false">L1115+K1116</f>
        <v>243.073625</v>
      </c>
    </row>
    <row r="1117" customFormat="false" ht="15" hidden="false" customHeight="false" outlineLevel="0" collapsed="false">
      <c r="J1117" s="30" t="n">
        <v>0.45875</v>
      </c>
      <c r="K1117" s="31" t="n">
        <f aca="false">MIN(MAX(IF($B16=1,$B6+$B7*(J1117-0.5),$B6),0),1)*IF(AND($B17=1,J1117&lt;$B8),1-$B9,1)*IF(AND($B18=1,J1117&lt;$B11),1-$B10,1)</f>
        <v>0.679375</v>
      </c>
      <c r="L1117" s="31" t="n">
        <f aca="false">L1116+K1117</f>
        <v>243.753</v>
      </c>
    </row>
    <row r="1118" customFormat="false" ht="15" hidden="false" customHeight="false" outlineLevel="0" collapsed="false">
      <c r="J1118" s="30" t="n">
        <v>0.45925</v>
      </c>
      <c r="K1118" s="31" t="n">
        <f aca="false">MIN(MAX(IF($B16=1,$B6+$B7*(J1118-0.5),$B6),0),1)*IF(AND($B17=1,J1118&lt;$B8),1-$B9,1)*IF(AND($B18=1,J1118&lt;$B11),1-$B10,1)</f>
        <v>0.679625</v>
      </c>
      <c r="L1118" s="31" t="n">
        <f aca="false">L1117+K1118</f>
        <v>244.432625</v>
      </c>
    </row>
    <row r="1119" customFormat="false" ht="15" hidden="false" customHeight="false" outlineLevel="0" collapsed="false">
      <c r="J1119" s="30" t="n">
        <v>0.45975</v>
      </c>
      <c r="K1119" s="31" t="n">
        <f aca="false">MIN(MAX(IF($B16=1,$B6+$B7*(J1119-0.5),$B6),0),1)*IF(AND($B17=1,J1119&lt;$B8),1-$B9,1)*IF(AND($B18=1,J1119&lt;$B11),1-$B10,1)</f>
        <v>0.679875</v>
      </c>
      <c r="L1119" s="31" t="n">
        <f aca="false">L1118+K1119</f>
        <v>245.1125</v>
      </c>
    </row>
    <row r="1120" customFormat="false" ht="15" hidden="false" customHeight="false" outlineLevel="0" collapsed="false">
      <c r="J1120" s="30" t="n">
        <v>0.46025</v>
      </c>
      <c r="K1120" s="31" t="n">
        <f aca="false">MIN(MAX(IF($B16=1,$B6+$B7*(J1120-0.5),$B6),0),1)*IF(AND($B17=1,J1120&lt;$B8),1-$B9,1)*IF(AND($B18=1,J1120&lt;$B11),1-$B10,1)</f>
        <v>0.680125</v>
      </c>
      <c r="L1120" s="31" t="n">
        <f aca="false">L1119+K1120</f>
        <v>245.792625</v>
      </c>
    </row>
    <row r="1121" customFormat="false" ht="15" hidden="false" customHeight="false" outlineLevel="0" collapsed="false">
      <c r="J1121" s="30" t="n">
        <v>0.46075</v>
      </c>
      <c r="K1121" s="31" t="n">
        <f aca="false">MIN(MAX(IF($B16=1,$B6+$B7*(J1121-0.5),$B6),0),1)*IF(AND($B17=1,J1121&lt;$B8),1-$B9,1)*IF(AND($B18=1,J1121&lt;$B11),1-$B10,1)</f>
        <v>0.680375</v>
      </c>
      <c r="L1121" s="31" t="n">
        <f aca="false">L1120+K1121</f>
        <v>246.473</v>
      </c>
    </row>
    <row r="1122" customFormat="false" ht="15" hidden="false" customHeight="false" outlineLevel="0" collapsed="false">
      <c r="J1122" s="30" t="n">
        <v>0.46125</v>
      </c>
      <c r="K1122" s="31" t="n">
        <f aca="false">MIN(MAX(IF($B16=1,$B6+$B7*(J1122-0.5),$B6),0),1)*IF(AND($B17=1,J1122&lt;$B8),1-$B9,1)*IF(AND($B18=1,J1122&lt;$B11),1-$B10,1)</f>
        <v>0.680625</v>
      </c>
      <c r="L1122" s="31" t="n">
        <f aca="false">L1121+K1122</f>
        <v>247.153625</v>
      </c>
    </row>
    <row r="1123" customFormat="false" ht="15" hidden="false" customHeight="false" outlineLevel="0" collapsed="false">
      <c r="J1123" s="30" t="n">
        <v>0.46175</v>
      </c>
      <c r="K1123" s="31" t="n">
        <f aca="false">MIN(MAX(IF($B16=1,$B6+$B7*(J1123-0.5),$B6),0),1)*IF(AND($B17=1,J1123&lt;$B8),1-$B9,1)*IF(AND($B18=1,J1123&lt;$B11),1-$B10,1)</f>
        <v>0.680875</v>
      </c>
      <c r="L1123" s="31" t="n">
        <f aca="false">L1122+K1123</f>
        <v>247.8345</v>
      </c>
    </row>
    <row r="1124" customFormat="false" ht="15" hidden="false" customHeight="false" outlineLevel="0" collapsed="false">
      <c r="J1124" s="30" t="n">
        <v>0.46225</v>
      </c>
      <c r="K1124" s="31" t="n">
        <f aca="false">MIN(MAX(IF($B16=1,$B6+$B7*(J1124-0.5),$B6),0),1)*IF(AND($B17=1,J1124&lt;$B8),1-$B9,1)*IF(AND($B18=1,J1124&lt;$B11),1-$B10,1)</f>
        <v>0.681125</v>
      </c>
      <c r="L1124" s="31" t="n">
        <f aca="false">L1123+K1124</f>
        <v>248.515625</v>
      </c>
    </row>
    <row r="1125" customFormat="false" ht="15" hidden="false" customHeight="false" outlineLevel="0" collapsed="false">
      <c r="J1125" s="30" t="n">
        <v>0.46275</v>
      </c>
      <c r="K1125" s="31" t="n">
        <f aca="false">MIN(MAX(IF($B16=1,$B6+$B7*(J1125-0.5),$B6),0),1)*IF(AND($B17=1,J1125&lt;$B8),1-$B9,1)*IF(AND($B18=1,J1125&lt;$B11),1-$B10,1)</f>
        <v>0.681375</v>
      </c>
      <c r="L1125" s="31" t="n">
        <f aca="false">L1124+K1125</f>
        <v>249.197</v>
      </c>
    </row>
    <row r="1126" customFormat="false" ht="15" hidden="false" customHeight="false" outlineLevel="0" collapsed="false">
      <c r="J1126" s="30" t="n">
        <v>0.46325</v>
      </c>
      <c r="K1126" s="31" t="n">
        <f aca="false">MIN(MAX(IF($B16=1,$B6+$B7*(J1126-0.5),$B6),0),1)*IF(AND($B17=1,J1126&lt;$B8),1-$B9,1)*IF(AND($B18=1,J1126&lt;$B11),1-$B10,1)</f>
        <v>0.681625</v>
      </c>
      <c r="L1126" s="31" t="n">
        <f aca="false">L1125+K1126</f>
        <v>249.878625</v>
      </c>
    </row>
    <row r="1127" customFormat="false" ht="15" hidden="false" customHeight="false" outlineLevel="0" collapsed="false">
      <c r="J1127" s="30" t="n">
        <v>0.46375</v>
      </c>
      <c r="K1127" s="31" t="n">
        <f aca="false">MIN(MAX(IF($B16=1,$B6+$B7*(J1127-0.5),$B6),0),1)*IF(AND($B17=1,J1127&lt;$B8),1-$B9,1)*IF(AND($B18=1,J1127&lt;$B11),1-$B10,1)</f>
        <v>0.681875</v>
      </c>
      <c r="L1127" s="31" t="n">
        <f aca="false">L1126+K1127</f>
        <v>250.5605</v>
      </c>
    </row>
    <row r="1128" customFormat="false" ht="15" hidden="false" customHeight="false" outlineLevel="0" collapsed="false">
      <c r="J1128" s="30" t="n">
        <v>0.46425</v>
      </c>
      <c r="K1128" s="31" t="n">
        <f aca="false">MIN(MAX(IF($B16=1,$B6+$B7*(J1128-0.5),$B6),0),1)*IF(AND($B17=1,J1128&lt;$B8),1-$B9,1)*IF(AND($B18=1,J1128&lt;$B11),1-$B10,1)</f>
        <v>0.682125</v>
      </c>
      <c r="L1128" s="31" t="n">
        <f aca="false">L1127+K1128</f>
        <v>251.242625</v>
      </c>
    </row>
    <row r="1129" customFormat="false" ht="15" hidden="false" customHeight="false" outlineLevel="0" collapsed="false">
      <c r="J1129" s="30" t="n">
        <v>0.46475</v>
      </c>
      <c r="K1129" s="31" t="n">
        <f aca="false">MIN(MAX(IF($B16=1,$B6+$B7*(J1129-0.5),$B6),0),1)*IF(AND($B17=1,J1129&lt;$B8),1-$B9,1)*IF(AND($B18=1,J1129&lt;$B11),1-$B10,1)</f>
        <v>0.682375</v>
      </c>
      <c r="L1129" s="31" t="n">
        <f aca="false">L1128+K1129</f>
        <v>251.925</v>
      </c>
    </row>
    <row r="1130" customFormat="false" ht="15" hidden="false" customHeight="false" outlineLevel="0" collapsed="false">
      <c r="J1130" s="30" t="n">
        <v>0.46525</v>
      </c>
      <c r="K1130" s="31" t="n">
        <f aca="false">MIN(MAX(IF($B16=1,$B6+$B7*(J1130-0.5),$B6),0),1)*IF(AND($B17=1,J1130&lt;$B8),1-$B9,1)*IF(AND($B18=1,J1130&lt;$B11),1-$B10,1)</f>
        <v>0.682625</v>
      </c>
      <c r="L1130" s="31" t="n">
        <f aca="false">L1129+K1130</f>
        <v>252.607625</v>
      </c>
    </row>
    <row r="1131" customFormat="false" ht="15" hidden="false" customHeight="false" outlineLevel="0" collapsed="false">
      <c r="J1131" s="30" t="n">
        <v>0.46575</v>
      </c>
      <c r="K1131" s="31" t="n">
        <f aca="false">MIN(MAX(IF($B16=1,$B6+$B7*(J1131-0.5),$B6),0),1)*IF(AND($B17=1,J1131&lt;$B8),1-$B9,1)*IF(AND($B18=1,J1131&lt;$B11),1-$B10,1)</f>
        <v>0.682875</v>
      </c>
      <c r="L1131" s="31" t="n">
        <f aca="false">L1130+K1131</f>
        <v>253.2905</v>
      </c>
    </row>
    <row r="1132" customFormat="false" ht="15" hidden="false" customHeight="false" outlineLevel="0" collapsed="false">
      <c r="J1132" s="30" t="n">
        <v>0.46625</v>
      </c>
      <c r="K1132" s="31" t="n">
        <f aca="false">MIN(MAX(IF($B16=1,$B6+$B7*(J1132-0.5),$B6),0),1)*IF(AND($B17=1,J1132&lt;$B8),1-$B9,1)*IF(AND($B18=1,J1132&lt;$B11),1-$B10,1)</f>
        <v>0.683125</v>
      </c>
      <c r="L1132" s="31" t="n">
        <f aca="false">L1131+K1132</f>
        <v>253.973625</v>
      </c>
    </row>
    <row r="1133" customFormat="false" ht="15" hidden="false" customHeight="false" outlineLevel="0" collapsed="false">
      <c r="J1133" s="30" t="n">
        <v>0.46675</v>
      </c>
      <c r="K1133" s="31" t="n">
        <f aca="false">MIN(MAX(IF($B16=1,$B6+$B7*(J1133-0.5),$B6),0),1)*IF(AND($B17=1,J1133&lt;$B8),1-$B9,1)*IF(AND($B18=1,J1133&lt;$B11),1-$B10,1)</f>
        <v>0.683375</v>
      </c>
      <c r="L1133" s="31" t="n">
        <f aca="false">L1132+K1133</f>
        <v>254.657</v>
      </c>
    </row>
    <row r="1134" customFormat="false" ht="15" hidden="false" customHeight="false" outlineLevel="0" collapsed="false">
      <c r="J1134" s="30" t="n">
        <v>0.46725</v>
      </c>
      <c r="K1134" s="31" t="n">
        <f aca="false">MIN(MAX(IF($B16=1,$B6+$B7*(J1134-0.5),$B6),0),1)*IF(AND($B17=1,J1134&lt;$B8),1-$B9,1)*IF(AND($B18=1,J1134&lt;$B11),1-$B10,1)</f>
        <v>0.683625</v>
      </c>
      <c r="L1134" s="31" t="n">
        <f aca="false">L1133+K1134</f>
        <v>255.340625</v>
      </c>
    </row>
    <row r="1135" customFormat="false" ht="15" hidden="false" customHeight="false" outlineLevel="0" collapsed="false">
      <c r="J1135" s="30" t="n">
        <v>0.46775</v>
      </c>
      <c r="K1135" s="31" t="n">
        <f aca="false">MIN(MAX(IF($B16=1,$B6+$B7*(J1135-0.5),$B6),0),1)*IF(AND($B17=1,J1135&lt;$B8),1-$B9,1)*IF(AND($B18=1,J1135&lt;$B11),1-$B10,1)</f>
        <v>0.683875</v>
      </c>
      <c r="L1135" s="31" t="n">
        <f aca="false">L1134+K1135</f>
        <v>256.0245</v>
      </c>
    </row>
    <row r="1136" customFormat="false" ht="15" hidden="false" customHeight="false" outlineLevel="0" collapsed="false">
      <c r="J1136" s="30" t="n">
        <v>0.46825</v>
      </c>
      <c r="K1136" s="31" t="n">
        <f aca="false">MIN(MAX(IF($B16=1,$B6+$B7*(J1136-0.5),$B6),0),1)*IF(AND($B17=1,J1136&lt;$B8),1-$B9,1)*IF(AND($B18=1,J1136&lt;$B11),1-$B10,1)</f>
        <v>0.684125</v>
      </c>
      <c r="L1136" s="31" t="n">
        <f aca="false">L1135+K1136</f>
        <v>256.708625</v>
      </c>
    </row>
    <row r="1137" customFormat="false" ht="15" hidden="false" customHeight="false" outlineLevel="0" collapsed="false">
      <c r="J1137" s="30" t="n">
        <v>0.46875</v>
      </c>
      <c r="K1137" s="31" t="n">
        <f aca="false">MIN(MAX(IF($B16=1,$B6+$B7*(J1137-0.5),$B6),0),1)*IF(AND($B17=1,J1137&lt;$B8),1-$B9,1)*IF(AND($B18=1,J1137&lt;$B11),1-$B10,1)</f>
        <v>0.684375</v>
      </c>
      <c r="L1137" s="31" t="n">
        <f aca="false">L1136+K1137</f>
        <v>257.393</v>
      </c>
    </row>
    <row r="1138" customFormat="false" ht="15" hidden="false" customHeight="false" outlineLevel="0" collapsed="false">
      <c r="J1138" s="30" t="n">
        <v>0.46925</v>
      </c>
      <c r="K1138" s="31" t="n">
        <f aca="false">MIN(MAX(IF($B16=1,$B6+$B7*(J1138-0.5),$B6),0),1)*IF(AND($B17=1,J1138&lt;$B8),1-$B9,1)*IF(AND($B18=1,J1138&lt;$B11),1-$B10,1)</f>
        <v>0.684625</v>
      </c>
      <c r="L1138" s="31" t="n">
        <f aca="false">L1137+K1138</f>
        <v>258.077625</v>
      </c>
    </row>
    <row r="1139" customFormat="false" ht="15" hidden="false" customHeight="false" outlineLevel="0" collapsed="false">
      <c r="J1139" s="30" t="n">
        <v>0.46975</v>
      </c>
      <c r="K1139" s="31" t="n">
        <f aca="false">MIN(MAX(IF($B16=1,$B6+$B7*(J1139-0.5),$B6),0),1)*IF(AND($B17=1,J1139&lt;$B8),1-$B9,1)*IF(AND($B18=1,J1139&lt;$B11),1-$B10,1)</f>
        <v>0.684875</v>
      </c>
      <c r="L1139" s="31" t="n">
        <f aca="false">L1138+K1139</f>
        <v>258.7625</v>
      </c>
    </row>
    <row r="1140" customFormat="false" ht="15" hidden="false" customHeight="false" outlineLevel="0" collapsed="false">
      <c r="J1140" s="30" t="n">
        <v>0.47025</v>
      </c>
      <c r="K1140" s="31" t="n">
        <f aca="false">MIN(MAX(IF($B16=1,$B6+$B7*(J1140-0.5),$B6),0),1)*IF(AND($B17=1,J1140&lt;$B8),1-$B9,1)*IF(AND($B18=1,J1140&lt;$B11),1-$B10,1)</f>
        <v>0.685125</v>
      </c>
      <c r="L1140" s="31" t="n">
        <f aca="false">L1139+K1140</f>
        <v>259.447625</v>
      </c>
    </row>
    <row r="1141" customFormat="false" ht="15" hidden="false" customHeight="false" outlineLevel="0" collapsed="false">
      <c r="J1141" s="30" t="n">
        <v>0.47075</v>
      </c>
      <c r="K1141" s="31" t="n">
        <f aca="false">MIN(MAX(IF($B16=1,$B6+$B7*(J1141-0.5),$B6),0),1)*IF(AND($B17=1,J1141&lt;$B8),1-$B9,1)*IF(AND($B18=1,J1141&lt;$B11),1-$B10,1)</f>
        <v>0.685375</v>
      </c>
      <c r="L1141" s="31" t="n">
        <f aca="false">L1140+K1141</f>
        <v>260.133</v>
      </c>
    </row>
    <row r="1142" customFormat="false" ht="15" hidden="false" customHeight="false" outlineLevel="0" collapsed="false">
      <c r="J1142" s="30" t="n">
        <v>0.47125</v>
      </c>
      <c r="K1142" s="31" t="n">
        <f aca="false">MIN(MAX(IF($B16=1,$B6+$B7*(J1142-0.5),$B6),0),1)*IF(AND($B17=1,J1142&lt;$B8),1-$B9,1)*IF(AND($B18=1,J1142&lt;$B11),1-$B10,1)</f>
        <v>0.685625</v>
      </c>
      <c r="L1142" s="31" t="n">
        <f aca="false">L1141+K1142</f>
        <v>260.818625</v>
      </c>
    </row>
    <row r="1143" customFormat="false" ht="15" hidden="false" customHeight="false" outlineLevel="0" collapsed="false">
      <c r="J1143" s="30" t="n">
        <v>0.47175</v>
      </c>
      <c r="K1143" s="31" t="n">
        <f aca="false">MIN(MAX(IF($B16=1,$B6+$B7*(J1143-0.5),$B6),0),1)*IF(AND($B17=1,J1143&lt;$B8),1-$B9,1)*IF(AND($B18=1,J1143&lt;$B11),1-$B10,1)</f>
        <v>0.685875</v>
      </c>
      <c r="L1143" s="31" t="n">
        <f aca="false">L1142+K1143</f>
        <v>261.5045</v>
      </c>
    </row>
    <row r="1144" customFormat="false" ht="15" hidden="false" customHeight="false" outlineLevel="0" collapsed="false">
      <c r="J1144" s="30" t="n">
        <v>0.47225</v>
      </c>
      <c r="K1144" s="31" t="n">
        <f aca="false">MIN(MAX(IF($B16=1,$B6+$B7*(J1144-0.5),$B6),0),1)*IF(AND($B17=1,J1144&lt;$B8),1-$B9,1)*IF(AND($B18=1,J1144&lt;$B11),1-$B10,1)</f>
        <v>0.686125</v>
      </c>
      <c r="L1144" s="31" t="n">
        <f aca="false">L1143+K1144</f>
        <v>262.190625</v>
      </c>
    </row>
    <row r="1145" customFormat="false" ht="15" hidden="false" customHeight="false" outlineLevel="0" collapsed="false">
      <c r="J1145" s="30" t="n">
        <v>0.47275</v>
      </c>
      <c r="K1145" s="31" t="n">
        <f aca="false">MIN(MAX(IF($B16=1,$B6+$B7*(J1145-0.5),$B6),0),1)*IF(AND($B17=1,J1145&lt;$B8),1-$B9,1)*IF(AND($B18=1,J1145&lt;$B11),1-$B10,1)</f>
        <v>0.686375</v>
      </c>
      <c r="L1145" s="31" t="n">
        <f aca="false">L1144+K1145</f>
        <v>262.877</v>
      </c>
    </row>
    <row r="1146" customFormat="false" ht="15" hidden="false" customHeight="false" outlineLevel="0" collapsed="false">
      <c r="J1146" s="30" t="n">
        <v>0.47325</v>
      </c>
      <c r="K1146" s="31" t="n">
        <f aca="false">MIN(MAX(IF($B16=1,$B6+$B7*(J1146-0.5),$B6),0),1)*IF(AND($B17=1,J1146&lt;$B8),1-$B9,1)*IF(AND($B18=1,J1146&lt;$B11),1-$B10,1)</f>
        <v>0.686625</v>
      </c>
      <c r="L1146" s="31" t="n">
        <f aca="false">L1145+K1146</f>
        <v>263.563625</v>
      </c>
    </row>
    <row r="1147" customFormat="false" ht="15" hidden="false" customHeight="false" outlineLevel="0" collapsed="false">
      <c r="J1147" s="30" t="n">
        <v>0.47375</v>
      </c>
      <c r="K1147" s="31" t="n">
        <f aca="false">MIN(MAX(IF($B16=1,$B6+$B7*(J1147-0.5),$B6),0),1)*IF(AND($B17=1,J1147&lt;$B8),1-$B9,1)*IF(AND($B18=1,J1147&lt;$B11),1-$B10,1)</f>
        <v>0.686875</v>
      </c>
      <c r="L1147" s="31" t="n">
        <f aca="false">L1146+K1147</f>
        <v>264.2505</v>
      </c>
    </row>
    <row r="1148" customFormat="false" ht="15" hidden="false" customHeight="false" outlineLevel="0" collapsed="false">
      <c r="J1148" s="30" t="n">
        <v>0.47425</v>
      </c>
      <c r="K1148" s="31" t="n">
        <f aca="false">MIN(MAX(IF($B16=1,$B6+$B7*(J1148-0.5),$B6),0),1)*IF(AND($B17=1,J1148&lt;$B8),1-$B9,1)*IF(AND($B18=1,J1148&lt;$B11),1-$B10,1)</f>
        <v>0.687125</v>
      </c>
      <c r="L1148" s="31" t="n">
        <f aca="false">L1147+K1148</f>
        <v>264.937625</v>
      </c>
    </row>
    <row r="1149" customFormat="false" ht="15" hidden="false" customHeight="false" outlineLevel="0" collapsed="false">
      <c r="J1149" s="30" t="n">
        <v>0.47475</v>
      </c>
      <c r="K1149" s="31" t="n">
        <f aca="false">MIN(MAX(IF($B16=1,$B6+$B7*(J1149-0.5),$B6),0),1)*IF(AND($B17=1,J1149&lt;$B8),1-$B9,1)*IF(AND($B18=1,J1149&lt;$B11),1-$B10,1)</f>
        <v>0.687375</v>
      </c>
      <c r="L1149" s="31" t="n">
        <f aca="false">L1148+K1149</f>
        <v>265.625</v>
      </c>
    </row>
    <row r="1150" customFormat="false" ht="15" hidden="false" customHeight="false" outlineLevel="0" collapsed="false">
      <c r="J1150" s="30" t="n">
        <v>0.47525</v>
      </c>
      <c r="K1150" s="31" t="n">
        <f aca="false">MIN(MAX(IF($B16=1,$B6+$B7*(J1150-0.5),$B6),0),1)*IF(AND($B17=1,J1150&lt;$B8),1-$B9,1)*IF(AND($B18=1,J1150&lt;$B11),1-$B10,1)</f>
        <v>0.687625</v>
      </c>
      <c r="L1150" s="31" t="n">
        <f aca="false">L1149+K1150</f>
        <v>266.312625</v>
      </c>
    </row>
    <row r="1151" customFormat="false" ht="15" hidden="false" customHeight="false" outlineLevel="0" collapsed="false">
      <c r="J1151" s="30" t="n">
        <v>0.47575</v>
      </c>
      <c r="K1151" s="31" t="n">
        <f aca="false">MIN(MAX(IF($B16=1,$B6+$B7*(J1151-0.5),$B6),0),1)*IF(AND($B17=1,J1151&lt;$B8),1-$B9,1)*IF(AND($B18=1,J1151&lt;$B11),1-$B10,1)</f>
        <v>0.687875</v>
      </c>
      <c r="L1151" s="31" t="n">
        <f aca="false">L1150+K1151</f>
        <v>267.0005</v>
      </c>
    </row>
    <row r="1152" customFormat="false" ht="15" hidden="false" customHeight="false" outlineLevel="0" collapsed="false">
      <c r="J1152" s="30" t="n">
        <v>0.47625</v>
      </c>
      <c r="K1152" s="31" t="n">
        <f aca="false">MIN(MAX(IF($B16=1,$B6+$B7*(J1152-0.5),$B6),0),1)*IF(AND($B17=1,J1152&lt;$B8),1-$B9,1)*IF(AND($B18=1,J1152&lt;$B11),1-$B10,1)</f>
        <v>0.688125</v>
      </c>
      <c r="L1152" s="31" t="n">
        <f aca="false">L1151+K1152</f>
        <v>267.688625</v>
      </c>
    </row>
    <row r="1153" customFormat="false" ht="15" hidden="false" customHeight="false" outlineLevel="0" collapsed="false">
      <c r="J1153" s="30" t="n">
        <v>0.47675</v>
      </c>
      <c r="K1153" s="31" t="n">
        <f aca="false">MIN(MAX(IF($B16=1,$B6+$B7*(J1153-0.5),$B6),0),1)*IF(AND($B17=1,J1153&lt;$B8),1-$B9,1)*IF(AND($B18=1,J1153&lt;$B11),1-$B10,1)</f>
        <v>0.688375</v>
      </c>
      <c r="L1153" s="31" t="n">
        <f aca="false">L1152+K1153</f>
        <v>268.377</v>
      </c>
    </row>
    <row r="1154" customFormat="false" ht="15" hidden="false" customHeight="false" outlineLevel="0" collapsed="false">
      <c r="J1154" s="30" t="n">
        <v>0.47725</v>
      </c>
      <c r="K1154" s="31" t="n">
        <f aca="false">MIN(MAX(IF($B16=1,$B6+$B7*(J1154-0.5),$B6),0),1)*IF(AND($B17=1,J1154&lt;$B8),1-$B9,1)*IF(AND($B18=1,J1154&lt;$B11),1-$B10,1)</f>
        <v>0.688625</v>
      </c>
      <c r="L1154" s="31" t="n">
        <f aca="false">L1153+K1154</f>
        <v>269.065625</v>
      </c>
    </row>
    <row r="1155" customFormat="false" ht="15" hidden="false" customHeight="false" outlineLevel="0" collapsed="false">
      <c r="J1155" s="30" t="n">
        <v>0.47775</v>
      </c>
      <c r="K1155" s="31" t="n">
        <f aca="false">MIN(MAX(IF($B16=1,$B6+$B7*(J1155-0.5),$B6),0),1)*IF(AND($B17=1,J1155&lt;$B8),1-$B9,1)*IF(AND($B18=1,J1155&lt;$B11),1-$B10,1)</f>
        <v>0.688875</v>
      </c>
      <c r="L1155" s="31" t="n">
        <f aca="false">L1154+K1155</f>
        <v>269.7545</v>
      </c>
    </row>
    <row r="1156" customFormat="false" ht="15" hidden="false" customHeight="false" outlineLevel="0" collapsed="false">
      <c r="J1156" s="30" t="n">
        <v>0.47825</v>
      </c>
      <c r="K1156" s="31" t="n">
        <f aca="false">MIN(MAX(IF($B16=1,$B6+$B7*(J1156-0.5),$B6),0),1)*IF(AND($B17=1,J1156&lt;$B8),1-$B9,1)*IF(AND($B18=1,J1156&lt;$B11),1-$B10,1)</f>
        <v>0.689125</v>
      </c>
      <c r="L1156" s="31" t="n">
        <f aca="false">L1155+K1156</f>
        <v>270.443625</v>
      </c>
    </row>
    <row r="1157" customFormat="false" ht="15" hidden="false" customHeight="false" outlineLevel="0" collapsed="false">
      <c r="J1157" s="30" t="n">
        <v>0.47875</v>
      </c>
      <c r="K1157" s="31" t="n">
        <f aca="false">MIN(MAX(IF($B16=1,$B6+$B7*(J1157-0.5),$B6),0),1)*IF(AND($B17=1,J1157&lt;$B8),1-$B9,1)*IF(AND($B18=1,J1157&lt;$B11),1-$B10,1)</f>
        <v>0.689375</v>
      </c>
      <c r="L1157" s="31" t="n">
        <f aca="false">L1156+K1157</f>
        <v>271.133</v>
      </c>
    </row>
    <row r="1158" customFormat="false" ht="15" hidden="false" customHeight="false" outlineLevel="0" collapsed="false">
      <c r="J1158" s="30" t="n">
        <v>0.47925</v>
      </c>
      <c r="K1158" s="31" t="n">
        <f aca="false">MIN(MAX(IF($B16=1,$B6+$B7*(J1158-0.5),$B6),0),1)*IF(AND($B17=1,J1158&lt;$B8),1-$B9,1)*IF(AND($B18=1,J1158&lt;$B11),1-$B10,1)</f>
        <v>0.689625</v>
      </c>
      <c r="L1158" s="31" t="n">
        <f aca="false">L1157+K1158</f>
        <v>271.822625</v>
      </c>
    </row>
    <row r="1159" customFormat="false" ht="15" hidden="false" customHeight="false" outlineLevel="0" collapsed="false">
      <c r="J1159" s="30" t="n">
        <v>0.47975</v>
      </c>
      <c r="K1159" s="31" t="n">
        <f aca="false">MIN(MAX(IF($B16=1,$B6+$B7*(J1159-0.5),$B6),0),1)*IF(AND($B17=1,J1159&lt;$B8),1-$B9,1)*IF(AND($B18=1,J1159&lt;$B11),1-$B10,1)</f>
        <v>0.689875</v>
      </c>
      <c r="L1159" s="31" t="n">
        <f aca="false">L1158+K1159</f>
        <v>272.5125</v>
      </c>
    </row>
    <row r="1160" customFormat="false" ht="15" hidden="false" customHeight="false" outlineLevel="0" collapsed="false">
      <c r="J1160" s="30" t="n">
        <v>0.48025</v>
      </c>
      <c r="K1160" s="31" t="n">
        <f aca="false">MIN(MAX(IF($B16=1,$B6+$B7*(J1160-0.5),$B6),0),1)*IF(AND($B17=1,J1160&lt;$B8),1-$B9,1)*IF(AND($B18=1,J1160&lt;$B11),1-$B10,1)</f>
        <v>0.690125</v>
      </c>
      <c r="L1160" s="31" t="n">
        <f aca="false">L1159+K1160</f>
        <v>273.202625</v>
      </c>
    </row>
    <row r="1161" customFormat="false" ht="15" hidden="false" customHeight="false" outlineLevel="0" collapsed="false">
      <c r="J1161" s="30" t="n">
        <v>0.48075</v>
      </c>
      <c r="K1161" s="31" t="n">
        <f aca="false">MIN(MAX(IF($B16=1,$B6+$B7*(J1161-0.5),$B6),0),1)*IF(AND($B17=1,J1161&lt;$B8),1-$B9,1)*IF(AND($B18=1,J1161&lt;$B11),1-$B10,1)</f>
        <v>0.690375</v>
      </c>
      <c r="L1161" s="31" t="n">
        <f aca="false">L1160+K1161</f>
        <v>273.893</v>
      </c>
    </row>
    <row r="1162" customFormat="false" ht="15" hidden="false" customHeight="false" outlineLevel="0" collapsed="false">
      <c r="J1162" s="30" t="n">
        <v>0.48125</v>
      </c>
      <c r="K1162" s="31" t="n">
        <f aca="false">MIN(MAX(IF($B16=1,$B6+$B7*(J1162-0.5),$B6),0),1)*IF(AND($B17=1,J1162&lt;$B8),1-$B9,1)*IF(AND($B18=1,J1162&lt;$B11),1-$B10,1)</f>
        <v>0.690625</v>
      </c>
      <c r="L1162" s="31" t="n">
        <f aca="false">L1161+K1162</f>
        <v>274.583625</v>
      </c>
    </row>
    <row r="1163" customFormat="false" ht="15" hidden="false" customHeight="false" outlineLevel="0" collapsed="false">
      <c r="J1163" s="30" t="n">
        <v>0.48175</v>
      </c>
      <c r="K1163" s="31" t="n">
        <f aca="false">MIN(MAX(IF($B16=1,$B6+$B7*(J1163-0.5),$B6),0),1)*IF(AND($B17=1,J1163&lt;$B8),1-$B9,1)*IF(AND($B18=1,J1163&lt;$B11),1-$B10,1)</f>
        <v>0.690875</v>
      </c>
      <c r="L1163" s="31" t="n">
        <f aca="false">L1162+K1163</f>
        <v>275.2745</v>
      </c>
    </row>
    <row r="1164" customFormat="false" ht="15" hidden="false" customHeight="false" outlineLevel="0" collapsed="false">
      <c r="J1164" s="30" t="n">
        <v>0.48225</v>
      </c>
      <c r="K1164" s="31" t="n">
        <f aca="false">MIN(MAX(IF($B16=1,$B6+$B7*(J1164-0.5),$B6),0),1)*IF(AND($B17=1,J1164&lt;$B8),1-$B9,1)*IF(AND($B18=1,J1164&lt;$B11),1-$B10,1)</f>
        <v>0.691125</v>
      </c>
      <c r="L1164" s="31" t="n">
        <f aca="false">L1163+K1164</f>
        <v>275.965625</v>
      </c>
    </row>
    <row r="1165" customFormat="false" ht="15" hidden="false" customHeight="false" outlineLevel="0" collapsed="false">
      <c r="J1165" s="30" t="n">
        <v>0.48275</v>
      </c>
      <c r="K1165" s="31" t="n">
        <f aca="false">MIN(MAX(IF($B16=1,$B6+$B7*(J1165-0.5),$B6),0),1)*IF(AND($B17=1,J1165&lt;$B8),1-$B9,1)*IF(AND($B18=1,J1165&lt;$B11),1-$B10,1)</f>
        <v>0.691375</v>
      </c>
      <c r="L1165" s="31" t="n">
        <f aca="false">L1164+K1165</f>
        <v>276.657</v>
      </c>
    </row>
    <row r="1166" customFormat="false" ht="15" hidden="false" customHeight="false" outlineLevel="0" collapsed="false">
      <c r="J1166" s="30" t="n">
        <v>0.48325</v>
      </c>
      <c r="K1166" s="31" t="n">
        <f aca="false">MIN(MAX(IF($B16=1,$B6+$B7*(J1166-0.5),$B6),0),1)*IF(AND($B17=1,J1166&lt;$B8),1-$B9,1)*IF(AND($B18=1,J1166&lt;$B11),1-$B10,1)</f>
        <v>0.691625</v>
      </c>
      <c r="L1166" s="31" t="n">
        <f aca="false">L1165+K1166</f>
        <v>277.348625</v>
      </c>
    </row>
    <row r="1167" customFormat="false" ht="15" hidden="false" customHeight="false" outlineLevel="0" collapsed="false">
      <c r="J1167" s="30" t="n">
        <v>0.48375</v>
      </c>
      <c r="K1167" s="31" t="n">
        <f aca="false">MIN(MAX(IF($B16=1,$B6+$B7*(J1167-0.5),$B6),0),1)*IF(AND($B17=1,J1167&lt;$B8),1-$B9,1)*IF(AND($B18=1,J1167&lt;$B11),1-$B10,1)</f>
        <v>0.691875</v>
      </c>
      <c r="L1167" s="31" t="n">
        <f aca="false">L1166+K1167</f>
        <v>278.0405</v>
      </c>
    </row>
    <row r="1168" customFormat="false" ht="15" hidden="false" customHeight="false" outlineLevel="0" collapsed="false">
      <c r="J1168" s="30" t="n">
        <v>0.48425</v>
      </c>
      <c r="K1168" s="31" t="n">
        <f aca="false">MIN(MAX(IF($B16=1,$B6+$B7*(J1168-0.5),$B6),0),1)*IF(AND($B17=1,J1168&lt;$B8),1-$B9,1)*IF(AND($B18=1,J1168&lt;$B11),1-$B10,1)</f>
        <v>0.692125</v>
      </c>
      <c r="L1168" s="31" t="n">
        <f aca="false">L1167+K1168</f>
        <v>278.732625</v>
      </c>
    </row>
    <row r="1169" customFormat="false" ht="15" hidden="false" customHeight="false" outlineLevel="0" collapsed="false">
      <c r="J1169" s="30" t="n">
        <v>0.48475</v>
      </c>
      <c r="K1169" s="31" t="n">
        <f aca="false">MIN(MAX(IF($B16=1,$B6+$B7*(J1169-0.5),$B6),0),1)*IF(AND($B17=1,J1169&lt;$B8),1-$B9,1)*IF(AND($B18=1,J1169&lt;$B11),1-$B10,1)</f>
        <v>0.692375</v>
      </c>
      <c r="L1169" s="31" t="n">
        <f aca="false">L1168+K1169</f>
        <v>279.425</v>
      </c>
    </row>
    <row r="1170" customFormat="false" ht="15" hidden="false" customHeight="false" outlineLevel="0" collapsed="false">
      <c r="J1170" s="30" t="n">
        <v>0.48525</v>
      </c>
      <c r="K1170" s="31" t="n">
        <f aca="false">MIN(MAX(IF($B16=1,$B6+$B7*(J1170-0.5),$B6),0),1)*IF(AND($B17=1,J1170&lt;$B8),1-$B9,1)*IF(AND($B18=1,J1170&lt;$B11),1-$B10,1)</f>
        <v>0.692625</v>
      </c>
      <c r="L1170" s="31" t="n">
        <f aca="false">L1169+K1170</f>
        <v>280.117625</v>
      </c>
    </row>
    <row r="1171" customFormat="false" ht="15" hidden="false" customHeight="false" outlineLevel="0" collapsed="false">
      <c r="J1171" s="30" t="n">
        <v>0.48575</v>
      </c>
      <c r="K1171" s="31" t="n">
        <f aca="false">MIN(MAX(IF($B16=1,$B6+$B7*(J1171-0.5),$B6),0),1)*IF(AND($B17=1,J1171&lt;$B8),1-$B9,1)*IF(AND($B18=1,J1171&lt;$B11),1-$B10,1)</f>
        <v>0.692875</v>
      </c>
      <c r="L1171" s="31" t="n">
        <f aca="false">L1170+K1171</f>
        <v>280.8105</v>
      </c>
    </row>
    <row r="1172" customFormat="false" ht="15" hidden="false" customHeight="false" outlineLevel="0" collapsed="false">
      <c r="J1172" s="30" t="n">
        <v>0.48625</v>
      </c>
      <c r="K1172" s="31" t="n">
        <f aca="false">MIN(MAX(IF($B16=1,$B6+$B7*(J1172-0.5),$B6),0),1)*IF(AND($B17=1,J1172&lt;$B8),1-$B9,1)*IF(AND($B18=1,J1172&lt;$B11),1-$B10,1)</f>
        <v>0.693125</v>
      </c>
      <c r="L1172" s="31" t="n">
        <f aca="false">L1171+K1172</f>
        <v>281.503625</v>
      </c>
    </row>
    <row r="1173" customFormat="false" ht="15" hidden="false" customHeight="false" outlineLevel="0" collapsed="false">
      <c r="J1173" s="30" t="n">
        <v>0.48675</v>
      </c>
      <c r="K1173" s="31" t="n">
        <f aca="false">MIN(MAX(IF($B16=1,$B6+$B7*(J1173-0.5),$B6),0),1)*IF(AND($B17=1,J1173&lt;$B8),1-$B9,1)*IF(AND($B18=1,J1173&lt;$B11),1-$B10,1)</f>
        <v>0.693375</v>
      </c>
      <c r="L1173" s="31" t="n">
        <f aca="false">L1172+K1173</f>
        <v>282.197</v>
      </c>
    </row>
    <row r="1174" customFormat="false" ht="15" hidden="false" customHeight="false" outlineLevel="0" collapsed="false">
      <c r="J1174" s="30" t="n">
        <v>0.48725</v>
      </c>
      <c r="K1174" s="31" t="n">
        <f aca="false">MIN(MAX(IF($B16=1,$B6+$B7*(J1174-0.5),$B6),0),1)*IF(AND($B17=1,J1174&lt;$B8),1-$B9,1)*IF(AND($B18=1,J1174&lt;$B11),1-$B10,1)</f>
        <v>0.693625</v>
      </c>
      <c r="L1174" s="31" t="n">
        <f aca="false">L1173+K1174</f>
        <v>282.890625</v>
      </c>
    </row>
    <row r="1175" customFormat="false" ht="15" hidden="false" customHeight="false" outlineLevel="0" collapsed="false">
      <c r="J1175" s="30" t="n">
        <v>0.48775</v>
      </c>
      <c r="K1175" s="31" t="n">
        <f aca="false">MIN(MAX(IF($B16=1,$B6+$B7*(J1175-0.5),$B6),0),1)*IF(AND($B17=1,J1175&lt;$B8),1-$B9,1)*IF(AND($B18=1,J1175&lt;$B11),1-$B10,1)</f>
        <v>0.693875</v>
      </c>
      <c r="L1175" s="31" t="n">
        <f aca="false">L1174+K1175</f>
        <v>283.5845</v>
      </c>
    </row>
    <row r="1176" customFormat="false" ht="15" hidden="false" customHeight="false" outlineLevel="0" collapsed="false">
      <c r="J1176" s="30" t="n">
        <v>0.48825</v>
      </c>
      <c r="K1176" s="31" t="n">
        <f aca="false">MIN(MAX(IF($B16=1,$B6+$B7*(J1176-0.5),$B6),0),1)*IF(AND($B17=1,J1176&lt;$B8),1-$B9,1)*IF(AND($B18=1,J1176&lt;$B11),1-$B10,1)</f>
        <v>0.694125</v>
      </c>
      <c r="L1176" s="31" t="n">
        <f aca="false">L1175+K1176</f>
        <v>284.278625</v>
      </c>
    </row>
    <row r="1177" customFormat="false" ht="15" hidden="false" customHeight="false" outlineLevel="0" collapsed="false">
      <c r="J1177" s="30" t="n">
        <v>0.48875</v>
      </c>
      <c r="K1177" s="31" t="n">
        <f aca="false">MIN(MAX(IF($B16=1,$B6+$B7*(J1177-0.5),$B6),0),1)*IF(AND($B17=1,J1177&lt;$B8),1-$B9,1)*IF(AND($B18=1,J1177&lt;$B11),1-$B10,1)</f>
        <v>0.694375</v>
      </c>
      <c r="L1177" s="31" t="n">
        <f aca="false">L1176+K1177</f>
        <v>284.973</v>
      </c>
    </row>
    <row r="1178" customFormat="false" ht="15" hidden="false" customHeight="false" outlineLevel="0" collapsed="false">
      <c r="J1178" s="30" t="n">
        <v>0.48925</v>
      </c>
      <c r="K1178" s="31" t="n">
        <f aca="false">MIN(MAX(IF($B16=1,$B6+$B7*(J1178-0.5),$B6),0),1)*IF(AND($B17=1,J1178&lt;$B8),1-$B9,1)*IF(AND($B18=1,J1178&lt;$B11),1-$B10,1)</f>
        <v>0.694625</v>
      </c>
      <c r="L1178" s="31" t="n">
        <f aca="false">L1177+K1178</f>
        <v>285.667625</v>
      </c>
    </row>
    <row r="1179" customFormat="false" ht="15" hidden="false" customHeight="false" outlineLevel="0" collapsed="false">
      <c r="J1179" s="30" t="n">
        <v>0.48975</v>
      </c>
      <c r="K1179" s="31" t="n">
        <f aca="false">MIN(MAX(IF($B16=1,$B6+$B7*(J1179-0.5),$B6),0),1)*IF(AND($B17=1,J1179&lt;$B8),1-$B9,1)*IF(AND($B18=1,J1179&lt;$B11),1-$B10,1)</f>
        <v>0.694875</v>
      </c>
      <c r="L1179" s="31" t="n">
        <f aca="false">L1178+K1179</f>
        <v>286.3625</v>
      </c>
    </row>
    <row r="1180" customFormat="false" ht="15" hidden="false" customHeight="false" outlineLevel="0" collapsed="false">
      <c r="J1180" s="30" t="n">
        <v>0.49025</v>
      </c>
      <c r="K1180" s="31" t="n">
        <f aca="false">MIN(MAX(IF($B16=1,$B6+$B7*(J1180-0.5),$B6),0),1)*IF(AND($B17=1,J1180&lt;$B8),1-$B9,1)*IF(AND($B18=1,J1180&lt;$B11),1-$B10,1)</f>
        <v>0.695125</v>
      </c>
      <c r="L1180" s="31" t="n">
        <f aca="false">L1179+K1180</f>
        <v>287.057625</v>
      </c>
    </row>
    <row r="1181" customFormat="false" ht="15" hidden="false" customHeight="false" outlineLevel="0" collapsed="false">
      <c r="J1181" s="30" t="n">
        <v>0.49075</v>
      </c>
      <c r="K1181" s="31" t="n">
        <f aca="false">MIN(MAX(IF($B16=1,$B6+$B7*(J1181-0.5),$B6),0),1)*IF(AND($B17=1,J1181&lt;$B8),1-$B9,1)*IF(AND($B18=1,J1181&lt;$B11),1-$B10,1)</f>
        <v>0.695375</v>
      </c>
      <c r="L1181" s="31" t="n">
        <f aca="false">L1180+K1181</f>
        <v>287.753</v>
      </c>
    </row>
    <row r="1182" customFormat="false" ht="15" hidden="false" customHeight="false" outlineLevel="0" collapsed="false">
      <c r="J1182" s="30" t="n">
        <v>0.49125</v>
      </c>
      <c r="K1182" s="31" t="n">
        <f aca="false">MIN(MAX(IF($B16=1,$B6+$B7*(J1182-0.5),$B6),0),1)*IF(AND($B17=1,J1182&lt;$B8),1-$B9,1)*IF(AND($B18=1,J1182&lt;$B11),1-$B10,1)</f>
        <v>0.695625</v>
      </c>
      <c r="L1182" s="31" t="n">
        <f aca="false">L1181+K1182</f>
        <v>288.448625</v>
      </c>
    </row>
    <row r="1183" customFormat="false" ht="15" hidden="false" customHeight="false" outlineLevel="0" collapsed="false">
      <c r="J1183" s="30" t="n">
        <v>0.49175</v>
      </c>
      <c r="K1183" s="31" t="n">
        <f aca="false">MIN(MAX(IF($B16=1,$B6+$B7*(J1183-0.5),$B6),0),1)*IF(AND($B17=1,J1183&lt;$B8),1-$B9,1)*IF(AND($B18=1,J1183&lt;$B11),1-$B10,1)</f>
        <v>0.695875</v>
      </c>
      <c r="L1183" s="31" t="n">
        <f aca="false">L1182+K1183</f>
        <v>289.1445</v>
      </c>
    </row>
    <row r="1184" customFormat="false" ht="15" hidden="false" customHeight="false" outlineLevel="0" collapsed="false">
      <c r="J1184" s="30" t="n">
        <v>0.49225</v>
      </c>
      <c r="K1184" s="31" t="n">
        <f aca="false">MIN(MAX(IF($B16=1,$B6+$B7*(J1184-0.5),$B6),0),1)*IF(AND($B17=1,J1184&lt;$B8),1-$B9,1)*IF(AND($B18=1,J1184&lt;$B11),1-$B10,1)</f>
        <v>0.696125</v>
      </c>
      <c r="L1184" s="31" t="n">
        <f aca="false">L1183+K1184</f>
        <v>289.840625</v>
      </c>
    </row>
    <row r="1185" customFormat="false" ht="15" hidden="false" customHeight="false" outlineLevel="0" collapsed="false">
      <c r="J1185" s="30" t="n">
        <v>0.49275</v>
      </c>
      <c r="K1185" s="31" t="n">
        <f aca="false">MIN(MAX(IF($B16=1,$B6+$B7*(J1185-0.5),$B6),0),1)*IF(AND($B17=1,J1185&lt;$B8),1-$B9,1)*IF(AND($B18=1,J1185&lt;$B11),1-$B10,1)</f>
        <v>0.696375</v>
      </c>
      <c r="L1185" s="31" t="n">
        <f aca="false">L1184+K1185</f>
        <v>290.537</v>
      </c>
    </row>
    <row r="1186" customFormat="false" ht="15" hidden="false" customHeight="false" outlineLevel="0" collapsed="false">
      <c r="J1186" s="30" t="n">
        <v>0.49325</v>
      </c>
      <c r="K1186" s="31" t="n">
        <f aca="false">MIN(MAX(IF($B16=1,$B6+$B7*(J1186-0.5),$B6),0),1)*IF(AND($B17=1,J1186&lt;$B8),1-$B9,1)*IF(AND($B18=1,J1186&lt;$B11),1-$B10,1)</f>
        <v>0.696625</v>
      </c>
      <c r="L1186" s="31" t="n">
        <f aca="false">L1185+K1186</f>
        <v>291.233625</v>
      </c>
    </row>
    <row r="1187" customFormat="false" ht="15" hidden="false" customHeight="false" outlineLevel="0" collapsed="false">
      <c r="J1187" s="30" t="n">
        <v>0.49375</v>
      </c>
      <c r="K1187" s="31" t="n">
        <f aca="false">MIN(MAX(IF($B16=1,$B6+$B7*(J1187-0.5),$B6),0),1)*IF(AND($B17=1,J1187&lt;$B8),1-$B9,1)*IF(AND($B18=1,J1187&lt;$B11),1-$B10,1)</f>
        <v>0.696875</v>
      </c>
      <c r="L1187" s="31" t="n">
        <f aca="false">L1186+K1187</f>
        <v>291.9305</v>
      </c>
    </row>
    <row r="1188" customFormat="false" ht="15" hidden="false" customHeight="false" outlineLevel="0" collapsed="false">
      <c r="J1188" s="30" t="n">
        <v>0.49425</v>
      </c>
      <c r="K1188" s="31" t="n">
        <f aca="false">MIN(MAX(IF($B16=1,$B6+$B7*(J1188-0.5),$B6),0),1)*IF(AND($B17=1,J1188&lt;$B8),1-$B9,1)*IF(AND($B18=1,J1188&lt;$B11),1-$B10,1)</f>
        <v>0.697125</v>
      </c>
      <c r="L1188" s="31" t="n">
        <f aca="false">L1187+K1188</f>
        <v>292.627625</v>
      </c>
    </row>
    <row r="1189" customFormat="false" ht="15" hidden="false" customHeight="false" outlineLevel="0" collapsed="false">
      <c r="J1189" s="30" t="n">
        <v>0.49475</v>
      </c>
      <c r="K1189" s="31" t="n">
        <f aca="false">MIN(MAX(IF($B16=1,$B6+$B7*(J1189-0.5),$B6),0),1)*IF(AND($B17=1,J1189&lt;$B8),1-$B9,1)*IF(AND($B18=1,J1189&lt;$B11),1-$B10,1)</f>
        <v>0.697375</v>
      </c>
      <c r="L1189" s="31" t="n">
        <f aca="false">L1188+K1189</f>
        <v>293.325</v>
      </c>
    </row>
    <row r="1190" customFormat="false" ht="15" hidden="false" customHeight="false" outlineLevel="0" collapsed="false">
      <c r="J1190" s="30" t="n">
        <v>0.49525</v>
      </c>
      <c r="K1190" s="31" t="n">
        <f aca="false">MIN(MAX(IF($B16=1,$B6+$B7*(J1190-0.5),$B6),0),1)*IF(AND($B17=1,J1190&lt;$B8),1-$B9,1)*IF(AND($B18=1,J1190&lt;$B11),1-$B10,1)</f>
        <v>0.697625</v>
      </c>
      <c r="L1190" s="31" t="n">
        <f aca="false">L1189+K1190</f>
        <v>294.022625</v>
      </c>
    </row>
    <row r="1191" customFormat="false" ht="15" hidden="false" customHeight="false" outlineLevel="0" collapsed="false">
      <c r="J1191" s="30" t="n">
        <v>0.49575</v>
      </c>
      <c r="K1191" s="31" t="n">
        <f aca="false">MIN(MAX(IF($B16=1,$B6+$B7*(J1191-0.5),$B6),0),1)*IF(AND($B17=1,J1191&lt;$B8),1-$B9,1)*IF(AND($B18=1,J1191&lt;$B11),1-$B10,1)</f>
        <v>0.697875</v>
      </c>
      <c r="L1191" s="31" t="n">
        <f aca="false">L1190+K1191</f>
        <v>294.7205</v>
      </c>
    </row>
    <row r="1192" customFormat="false" ht="15" hidden="false" customHeight="false" outlineLevel="0" collapsed="false">
      <c r="J1192" s="30" t="n">
        <v>0.49625</v>
      </c>
      <c r="K1192" s="31" t="n">
        <f aca="false">MIN(MAX(IF($B16=1,$B6+$B7*(J1192-0.5),$B6),0),1)*IF(AND($B17=1,J1192&lt;$B8),1-$B9,1)*IF(AND($B18=1,J1192&lt;$B11),1-$B10,1)</f>
        <v>0.698125</v>
      </c>
      <c r="L1192" s="31" t="n">
        <f aca="false">L1191+K1192</f>
        <v>295.418625</v>
      </c>
    </row>
    <row r="1193" customFormat="false" ht="15" hidden="false" customHeight="false" outlineLevel="0" collapsed="false">
      <c r="J1193" s="30" t="n">
        <v>0.49675</v>
      </c>
      <c r="K1193" s="31" t="n">
        <f aca="false">MIN(MAX(IF($B16=1,$B6+$B7*(J1193-0.5),$B6),0),1)*IF(AND($B17=1,J1193&lt;$B8),1-$B9,1)*IF(AND($B18=1,J1193&lt;$B11),1-$B10,1)</f>
        <v>0.698375</v>
      </c>
      <c r="L1193" s="31" t="n">
        <f aca="false">L1192+K1193</f>
        <v>296.117</v>
      </c>
    </row>
    <row r="1194" customFormat="false" ht="15" hidden="false" customHeight="false" outlineLevel="0" collapsed="false">
      <c r="J1194" s="30" t="n">
        <v>0.49725</v>
      </c>
      <c r="K1194" s="31" t="n">
        <f aca="false">MIN(MAX(IF($B16=1,$B6+$B7*(J1194-0.5),$B6),0),1)*IF(AND($B17=1,J1194&lt;$B8),1-$B9,1)*IF(AND($B18=1,J1194&lt;$B11),1-$B10,1)</f>
        <v>0.698625</v>
      </c>
      <c r="L1194" s="31" t="n">
        <f aca="false">L1193+K1194</f>
        <v>296.815625</v>
      </c>
    </row>
    <row r="1195" customFormat="false" ht="15" hidden="false" customHeight="false" outlineLevel="0" collapsed="false">
      <c r="J1195" s="30" t="n">
        <v>0.49775</v>
      </c>
      <c r="K1195" s="31" t="n">
        <f aca="false">MIN(MAX(IF($B16=1,$B6+$B7*(J1195-0.5),$B6),0),1)*IF(AND($B17=1,J1195&lt;$B8),1-$B9,1)*IF(AND($B18=1,J1195&lt;$B11),1-$B10,1)</f>
        <v>0.698875</v>
      </c>
      <c r="L1195" s="31" t="n">
        <f aca="false">L1194+K1195</f>
        <v>297.5145</v>
      </c>
    </row>
    <row r="1196" customFormat="false" ht="15" hidden="false" customHeight="false" outlineLevel="0" collapsed="false">
      <c r="J1196" s="30" t="n">
        <v>0.49825</v>
      </c>
      <c r="K1196" s="31" t="n">
        <f aca="false">MIN(MAX(IF($B16=1,$B6+$B7*(J1196-0.5),$B6),0),1)*IF(AND($B17=1,J1196&lt;$B8),1-$B9,1)*IF(AND($B18=1,J1196&lt;$B11),1-$B10,1)</f>
        <v>0.699125</v>
      </c>
      <c r="L1196" s="31" t="n">
        <f aca="false">L1195+K1196</f>
        <v>298.213625</v>
      </c>
    </row>
    <row r="1197" customFormat="false" ht="15" hidden="false" customHeight="false" outlineLevel="0" collapsed="false">
      <c r="J1197" s="30" t="n">
        <v>0.49875</v>
      </c>
      <c r="K1197" s="31" t="n">
        <f aca="false">MIN(MAX(IF($B16=1,$B6+$B7*(J1197-0.5),$B6),0),1)*IF(AND($B17=1,J1197&lt;$B8),1-$B9,1)*IF(AND($B18=1,J1197&lt;$B11),1-$B10,1)</f>
        <v>0.699375</v>
      </c>
      <c r="L1197" s="31" t="n">
        <f aca="false">L1196+K1197</f>
        <v>298.913</v>
      </c>
    </row>
    <row r="1198" customFormat="false" ht="15" hidden="false" customHeight="false" outlineLevel="0" collapsed="false">
      <c r="J1198" s="30" t="n">
        <v>0.49925</v>
      </c>
      <c r="K1198" s="31" t="n">
        <f aca="false">MIN(MAX(IF($B16=1,$B6+$B7*(J1198-0.5),$B6),0),1)*IF(AND($B17=1,J1198&lt;$B8),1-$B9,1)*IF(AND($B18=1,J1198&lt;$B11),1-$B10,1)</f>
        <v>0.699625</v>
      </c>
      <c r="L1198" s="31" t="n">
        <f aca="false">L1197+K1198</f>
        <v>299.612625</v>
      </c>
    </row>
    <row r="1199" customFormat="false" ht="15" hidden="false" customHeight="false" outlineLevel="0" collapsed="false">
      <c r="J1199" s="30" t="n">
        <v>0.49975</v>
      </c>
      <c r="K1199" s="31" t="n">
        <f aca="false">MIN(MAX(IF($B16=1,$B6+$B7*(J1199-0.5),$B6),0),1)*IF(AND($B17=1,J1199&lt;$B8),1-$B9,1)*IF(AND($B18=1,J1199&lt;$B11),1-$B10,1)</f>
        <v>0.699875</v>
      </c>
      <c r="L1199" s="31" t="n">
        <f aca="false">L1198+K1199</f>
        <v>300.3125</v>
      </c>
    </row>
    <row r="1200" customFormat="false" ht="15" hidden="false" customHeight="false" outlineLevel="0" collapsed="false">
      <c r="J1200" s="30" t="n">
        <v>0.50025</v>
      </c>
      <c r="K1200" s="31" t="n">
        <f aca="false">MIN(MAX(IF($B16=1,$B6+$B7*(J1200-0.5),$B6),0),1)*IF(AND($B17=1,J1200&lt;$B8),1-$B9,1)*IF(AND($B18=1,J1200&lt;$B11),1-$B10,1)</f>
        <v>0.700125</v>
      </c>
      <c r="L1200" s="31" t="n">
        <f aca="false">L1199+K1200</f>
        <v>301.012625</v>
      </c>
    </row>
    <row r="1201" customFormat="false" ht="15" hidden="false" customHeight="false" outlineLevel="0" collapsed="false">
      <c r="J1201" s="30" t="n">
        <v>0.50075</v>
      </c>
      <c r="K1201" s="31" t="n">
        <f aca="false">MIN(MAX(IF($B16=1,$B6+$B7*(J1201-0.5),$B6),0),1)*IF(AND($B17=1,J1201&lt;$B8),1-$B9,1)*IF(AND($B18=1,J1201&lt;$B11),1-$B10,1)</f>
        <v>0.700375</v>
      </c>
      <c r="L1201" s="31" t="n">
        <f aca="false">L1200+K1201</f>
        <v>301.713</v>
      </c>
    </row>
    <row r="1202" customFormat="false" ht="15" hidden="false" customHeight="false" outlineLevel="0" collapsed="false">
      <c r="J1202" s="30" t="n">
        <v>0.50125</v>
      </c>
      <c r="K1202" s="31" t="n">
        <f aca="false">MIN(MAX(IF($B16=1,$B6+$B7*(J1202-0.5),$B6),0),1)*IF(AND($B17=1,J1202&lt;$B8),1-$B9,1)*IF(AND($B18=1,J1202&lt;$B11),1-$B10,1)</f>
        <v>0.700625</v>
      </c>
      <c r="L1202" s="31" t="n">
        <f aca="false">L1201+K1202</f>
        <v>302.413625</v>
      </c>
    </row>
    <row r="1203" customFormat="false" ht="15" hidden="false" customHeight="false" outlineLevel="0" collapsed="false">
      <c r="J1203" s="30" t="n">
        <v>0.50175</v>
      </c>
      <c r="K1203" s="31" t="n">
        <f aca="false">MIN(MAX(IF($B16=1,$B6+$B7*(J1203-0.5),$B6),0),1)*IF(AND($B17=1,J1203&lt;$B8),1-$B9,1)*IF(AND($B18=1,J1203&lt;$B11),1-$B10,1)</f>
        <v>0.700875</v>
      </c>
      <c r="L1203" s="31" t="n">
        <f aca="false">L1202+K1203</f>
        <v>303.1145</v>
      </c>
    </row>
    <row r="1204" customFormat="false" ht="15" hidden="false" customHeight="false" outlineLevel="0" collapsed="false">
      <c r="J1204" s="30" t="n">
        <v>0.50225</v>
      </c>
      <c r="K1204" s="31" t="n">
        <f aca="false">MIN(MAX(IF($B16=1,$B6+$B7*(J1204-0.5),$B6),0),1)*IF(AND($B17=1,J1204&lt;$B8),1-$B9,1)*IF(AND($B18=1,J1204&lt;$B11),1-$B10,1)</f>
        <v>0.701125</v>
      </c>
      <c r="L1204" s="31" t="n">
        <f aca="false">L1203+K1204</f>
        <v>303.815625</v>
      </c>
    </row>
    <row r="1205" customFormat="false" ht="15" hidden="false" customHeight="false" outlineLevel="0" collapsed="false">
      <c r="J1205" s="30" t="n">
        <v>0.50275</v>
      </c>
      <c r="K1205" s="31" t="n">
        <f aca="false">MIN(MAX(IF($B16=1,$B6+$B7*(J1205-0.5),$B6),0),1)*IF(AND($B17=1,J1205&lt;$B8),1-$B9,1)*IF(AND($B18=1,J1205&lt;$B11),1-$B10,1)</f>
        <v>0.701375</v>
      </c>
      <c r="L1205" s="31" t="n">
        <f aca="false">L1204+K1205</f>
        <v>304.517</v>
      </c>
    </row>
    <row r="1206" customFormat="false" ht="15" hidden="false" customHeight="false" outlineLevel="0" collapsed="false">
      <c r="J1206" s="30" t="n">
        <v>0.50325</v>
      </c>
      <c r="K1206" s="31" t="n">
        <f aca="false">MIN(MAX(IF($B16=1,$B6+$B7*(J1206-0.5),$B6),0),1)*IF(AND($B17=1,J1206&lt;$B8),1-$B9,1)*IF(AND($B18=1,J1206&lt;$B11),1-$B10,1)</f>
        <v>0.701625</v>
      </c>
      <c r="L1206" s="31" t="n">
        <f aca="false">L1205+K1206</f>
        <v>305.218625</v>
      </c>
    </row>
    <row r="1207" customFormat="false" ht="15" hidden="false" customHeight="false" outlineLevel="0" collapsed="false">
      <c r="J1207" s="30" t="n">
        <v>0.50375</v>
      </c>
      <c r="K1207" s="31" t="n">
        <f aca="false">MIN(MAX(IF($B16=1,$B6+$B7*(J1207-0.5),$B6),0),1)*IF(AND($B17=1,J1207&lt;$B8),1-$B9,1)*IF(AND($B18=1,J1207&lt;$B11),1-$B10,1)</f>
        <v>0.701875</v>
      </c>
      <c r="L1207" s="31" t="n">
        <f aca="false">L1206+K1207</f>
        <v>305.9205</v>
      </c>
    </row>
    <row r="1208" customFormat="false" ht="15" hidden="false" customHeight="false" outlineLevel="0" collapsed="false">
      <c r="J1208" s="30" t="n">
        <v>0.50425</v>
      </c>
      <c r="K1208" s="31" t="n">
        <f aca="false">MIN(MAX(IF($B16=1,$B6+$B7*(J1208-0.5),$B6),0),1)*IF(AND($B17=1,J1208&lt;$B8),1-$B9,1)*IF(AND($B18=1,J1208&lt;$B11),1-$B10,1)</f>
        <v>0.702125</v>
      </c>
      <c r="L1208" s="31" t="n">
        <f aca="false">L1207+K1208</f>
        <v>306.622625</v>
      </c>
    </row>
    <row r="1209" customFormat="false" ht="15" hidden="false" customHeight="false" outlineLevel="0" collapsed="false">
      <c r="J1209" s="30" t="n">
        <v>0.50475</v>
      </c>
      <c r="K1209" s="31" t="n">
        <f aca="false">MIN(MAX(IF($B16=1,$B6+$B7*(J1209-0.5),$B6),0),1)*IF(AND($B17=1,J1209&lt;$B8),1-$B9,1)*IF(AND($B18=1,J1209&lt;$B11),1-$B10,1)</f>
        <v>0.702375</v>
      </c>
      <c r="L1209" s="31" t="n">
        <f aca="false">L1208+K1209</f>
        <v>307.325</v>
      </c>
    </row>
    <row r="1210" customFormat="false" ht="15" hidden="false" customHeight="false" outlineLevel="0" collapsed="false">
      <c r="J1210" s="30" t="n">
        <v>0.50525</v>
      </c>
      <c r="K1210" s="31" t="n">
        <f aca="false">MIN(MAX(IF($B16=1,$B6+$B7*(J1210-0.5),$B6),0),1)*IF(AND($B17=1,J1210&lt;$B8),1-$B9,1)*IF(AND($B18=1,J1210&lt;$B11),1-$B10,1)</f>
        <v>0.702625</v>
      </c>
      <c r="L1210" s="31" t="n">
        <f aca="false">L1209+K1210</f>
        <v>308.027625</v>
      </c>
    </row>
    <row r="1211" customFormat="false" ht="15" hidden="false" customHeight="false" outlineLevel="0" collapsed="false">
      <c r="J1211" s="30" t="n">
        <v>0.50575</v>
      </c>
      <c r="K1211" s="31" t="n">
        <f aca="false">MIN(MAX(IF($B16=1,$B6+$B7*(J1211-0.5),$B6),0),1)*IF(AND($B17=1,J1211&lt;$B8),1-$B9,1)*IF(AND($B18=1,J1211&lt;$B11),1-$B10,1)</f>
        <v>0.702875</v>
      </c>
      <c r="L1211" s="31" t="n">
        <f aca="false">L1210+K1211</f>
        <v>308.7305</v>
      </c>
    </row>
    <row r="1212" customFormat="false" ht="15" hidden="false" customHeight="false" outlineLevel="0" collapsed="false">
      <c r="J1212" s="30" t="n">
        <v>0.50625</v>
      </c>
      <c r="K1212" s="31" t="n">
        <f aca="false">MIN(MAX(IF($B16=1,$B6+$B7*(J1212-0.5),$B6),0),1)*IF(AND($B17=1,J1212&lt;$B8),1-$B9,1)*IF(AND($B18=1,J1212&lt;$B11),1-$B10,1)</f>
        <v>0.703125</v>
      </c>
      <c r="L1212" s="31" t="n">
        <f aca="false">L1211+K1212</f>
        <v>309.433625</v>
      </c>
    </row>
    <row r="1213" customFormat="false" ht="15" hidden="false" customHeight="false" outlineLevel="0" collapsed="false">
      <c r="J1213" s="30" t="n">
        <v>0.50675</v>
      </c>
      <c r="K1213" s="31" t="n">
        <f aca="false">MIN(MAX(IF($B16=1,$B6+$B7*(J1213-0.5),$B6),0),1)*IF(AND($B17=1,J1213&lt;$B8),1-$B9,1)*IF(AND($B18=1,J1213&lt;$B11),1-$B10,1)</f>
        <v>0.703375</v>
      </c>
      <c r="L1213" s="31" t="n">
        <f aca="false">L1212+K1213</f>
        <v>310.137</v>
      </c>
    </row>
    <row r="1214" customFormat="false" ht="15" hidden="false" customHeight="false" outlineLevel="0" collapsed="false">
      <c r="J1214" s="30" t="n">
        <v>0.50725</v>
      </c>
      <c r="K1214" s="31" t="n">
        <f aca="false">MIN(MAX(IF($B16=1,$B6+$B7*(J1214-0.5),$B6),0),1)*IF(AND($B17=1,J1214&lt;$B8),1-$B9,1)*IF(AND($B18=1,J1214&lt;$B11),1-$B10,1)</f>
        <v>0.703625</v>
      </c>
      <c r="L1214" s="31" t="n">
        <f aca="false">L1213+K1214</f>
        <v>310.840625</v>
      </c>
    </row>
    <row r="1215" customFormat="false" ht="15" hidden="false" customHeight="false" outlineLevel="0" collapsed="false">
      <c r="J1215" s="30" t="n">
        <v>0.50775</v>
      </c>
      <c r="K1215" s="31" t="n">
        <f aca="false">MIN(MAX(IF($B16=1,$B6+$B7*(J1215-0.5),$B6),0),1)*IF(AND($B17=1,J1215&lt;$B8),1-$B9,1)*IF(AND($B18=1,J1215&lt;$B11),1-$B10,1)</f>
        <v>0.703875</v>
      </c>
      <c r="L1215" s="31" t="n">
        <f aca="false">L1214+K1215</f>
        <v>311.5445</v>
      </c>
    </row>
    <row r="1216" customFormat="false" ht="15" hidden="false" customHeight="false" outlineLevel="0" collapsed="false">
      <c r="J1216" s="30" t="n">
        <v>0.50825</v>
      </c>
      <c r="K1216" s="31" t="n">
        <f aca="false">MIN(MAX(IF($B16=1,$B6+$B7*(J1216-0.5),$B6),0),1)*IF(AND($B17=1,J1216&lt;$B8),1-$B9,1)*IF(AND($B18=1,J1216&lt;$B11),1-$B10,1)</f>
        <v>0.704125</v>
      </c>
      <c r="L1216" s="31" t="n">
        <f aca="false">L1215+K1216</f>
        <v>312.248625</v>
      </c>
    </row>
    <row r="1217" customFormat="false" ht="15" hidden="false" customHeight="false" outlineLevel="0" collapsed="false">
      <c r="J1217" s="30" t="n">
        <v>0.50875</v>
      </c>
      <c r="K1217" s="31" t="n">
        <f aca="false">MIN(MAX(IF($B16=1,$B6+$B7*(J1217-0.5),$B6),0),1)*IF(AND($B17=1,J1217&lt;$B8),1-$B9,1)*IF(AND($B18=1,J1217&lt;$B11),1-$B10,1)</f>
        <v>0.704375</v>
      </c>
      <c r="L1217" s="31" t="n">
        <f aca="false">L1216+K1217</f>
        <v>312.953</v>
      </c>
    </row>
    <row r="1218" customFormat="false" ht="15" hidden="false" customHeight="false" outlineLevel="0" collapsed="false">
      <c r="J1218" s="30" t="n">
        <v>0.50925</v>
      </c>
      <c r="K1218" s="31" t="n">
        <f aca="false">MIN(MAX(IF($B16=1,$B6+$B7*(J1218-0.5),$B6),0),1)*IF(AND($B17=1,J1218&lt;$B8),1-$B9,1)*IF(AND($B18=1,J1218&lt;$B11),1-$B10,1)</f>
        <v>0.704625</v>
      </c>
      <c r="L1218" s="31" t="n">
        <f aca="false">L1217+K1218</f>
        <v>313.657625</v>
      </c>
    </row>
    <row r="1219" customFormat="false" ht="15" hidden="false" customHeight="false" outlineLevel="0" collapsed="false">
      <c r="J1219" s="30" t="n">
        <v>0.50975</v>
      </c>
      <c r="K1219" s="31" t="n">
        <f aca="false">MIN(MAX(IF($B16=1,$B6+$B7*(J1219-0.5),$B6),0),1)*IF(AND($B17=1,J1219&lt;$B8),1-$B9,1)*IF(AND($B18=1,J1219&lt;$B11),1-$B10,1)</f>
        <v>0.704875</v>
      </c>
      <c r="L1219" s="31" t="n">
        <f aca="false">L1218+K1219</f>
        <v>314.3625</v>
      </c>
    </row>
    <row r="1220" customFormat="false" ht="15" hidden="false" customHeight="false" outlineLevel="0" collapsed="false">
      <c r="J1220" s="30" t="n">
        <v>0.51025</v>
      </c>
      <c r="K1220" s="31" t="n">
        <f aca="false">MIN(MAX(IF($B16=1,$B6+$B7*(J1220-0.5),$B6),0),1)*IF(AND($B17=1,J1220&lt;$B8),1-$B9,1)*IF(AND($B18=1,J1220&lt;$B11),1-$B10,1)</f>
        <v>0.705125</v>
      </c>
      <c r="L1220" s="31" t="n">
        <f aca="false">L1219+K1220</f>
        <v>315.067625</v>
      </c>
    </row>
    <row r="1221" customFormat="false" ht="15" hidden="false" customHeight="false" outlineLevel="0" collapsed="false">
      <c r="J1221" s="30" t="n">
        <v>0.51075</v>
      </c>
      <c r="K1221" s="31" t="n">
        <f aca="false">MIN(MAX(IF($B16=1,$B6+$B7*(J1221-0.5),$B6),0),1)*IF(AND($B17=1,J1221&lt;$B8),1-$B9,1)*IF(AND($B18=1,J1221&lt;$B11),1-$B10,1)</f>
        <v>0.705375</v>
      </c>
      <c r="L1221" s="31" t="n">
        <f aca="false">L1220+K1221</f>
        <v>315.773</v>
      </c>
    </row>
    <row r="1222" customFormat="false" ht="15" hidden="false" customHeight="false" outlineLevel="0" collapsed="false">
      <c r="J1222" s="30" t="n">
        <v>0.51125</v>
      </c>
      <c r="K1222" s="31" t="n">
        <f aca="false">MIN(MAX(IF($B16=1,$B6+$B7*(J1222-0.5),$B6),0),1)*IF(AND($B17=1,J1222&lt;$B8),1-$B9,1)*IF(AND($B18=1,J1222&lt;$B11),1-$B10,1)</f>
        <v>0.705625</v>
      </c>
      <c r="L1222" s="31" t="n">
        <f aca="false">L1221+K1222</f>
        <v>316.478625</v>
      </c>
    </row>
    <row r="1223" customFormat="false" ht="15" hidden="false" customHeight="false" outlineLevel="0" collapsed="false">
      <c r="J1223" s="30" t="n">
        <v>0.51175</v>
      </c>
      <c r="K1223" s="31" t="n">
        <f aca="false">MIN(MAX(IF($B16=1,$B6+$B7*(J1223-0.5),$B6),0),1)*IF(AND($B17=1,J1223&lt;$B8),1-$B9,1)*IF(AND($B18=1,J1223&lt;$B11),1-$B10,1)</f>
        <v>0.705875</v>
      </c>
      <c r="L1223" s="31" t="n">
        <f aca="false">L1222+K1223</f>
        <v>317.1845</v>
      </c>
    </row>
    <row r="1224" customFormat="false" ht="15" hidden="false" customHeight="false" outlineLevel="0" collapsed="false">
      <c r="J1224" s="30" t="n">
        <v>0.51225</v>
      </c>
      <c r="K1224" s="31" t="n">
        <f aca="false">MIN(MAX(IF($B16=1,$B6+$B7*(J1224-0.5),$B6),0),1)*IF(AND($B17=1,J1224&lt;$B8),1-$B9,1)*IF(AND($B18=1,J1224&lt;$B11),1-$B10,1)</f>
        <v>0.706125</v>
      </c>
      <c r="L1224" s="31" t="n">
        <f aca="false">L1223+K1224</f>
        <v>317.890625</v>
      </c>
    </row>
    <row r="1225" customFormat="false" ht="15" hidden="false" customHeight="false" outlineLevel="0" collapsed="false">
      <c r="J1225" s="30" t="n">
        <v>0.51275</v>
      </c>
      <c r="K1225" s="31" t="n">
        <f aca="false">MIN(MAX(IF($B16=1,$B6+$B7*(J1225-0.5),$B6),0),1)*IF(AND($B17=1,J1225&lt;$B8),1-$B9,1)*IF(AND($B18=1,J1225&lt;$B11),1-$B10,1)</f>
        <v>0.706375</v>
      </c>
      <c r="L1225" s="31" t="n">
        <f aca="false">L1224+K1225</f>
        <v>318.597</v>
      </c>
    </row>
    <row r="1226" customFormat="false" ht="15" hidden="false" customHeight="false" outlineLevel="0" collapsed="false">
      <c r="J1226" s="30" t="n">
        <v>0.51325</v>
      </c>
      <c r="K1226" s="31" t="n">
        <f aca="false">MIN(MAX(IF($B16=1,$B6+$B7*(J1226-0.5),$B6),0),1)*IF(AND($B17=1,J1226&lt;$B8),1-$B9,1)*IF(AND($B18=1,J1226&lt;$B11),1-$B10,1)</f>
        <v>0.706625</v>
      </c>
      <c r="L1226" s="31" t="n">
        <f aca="false">L1225+K1226</f>
        <v>319.303625</v>
      </c>
    </row>
    <row r="1227" customFormat="false" ht="15" hidden="false" customHeight="false" outlineLevel="0" collapsed="false">
      <c r="J1227" s="30" t="n">
        <v>0.51375</v>
      </c>
      <c r="K1227" s="31" t="n">
        <f aca="false">MIN(MAX(IF($B16=1,$B6+$B7*(J1227-0.5),$B6),0),1)*IF(AND($B17=1,J1227&lt;$B8),1-$B9,1)*IF(AND($B18=1,J1227&lt;$B11),1-$B10,1)</f>
        <v>0.706875</v>
      </c>
      <c r="L1227" s="31" t="n">
        <f aca="false">L1226+K1227</f>
        <v>320.0105</v>
      </c>
    </row>
    <row r="1228" customFormat="false" ht="15" hidden="false" customHeight="false" outlineLevel="0" collapsed="false">
      <c r="J1228" s="30" t="n">
        <v>0.51425</v>
      </c>
      <c r="K1228" s="31" t="n">
        <f aca="false">MIN(MAX(IF($B16=1,$B6+$B7*(J1228-0.5),$B6),0),1)*IF(AND($B17=1,J1228&lt;$B8),1-$B9,1)*IF(AND($B18=1,J1228&lt;$B11),1-$B10,1)</f>
        <v>0.707125</v>
      </c>
      <c r="L1228" s="31" t="n">
        <f aca="false">L1227+K1228</f>
        <v>320.717625</v>
      </c>
    </row>
    <row r="1229" customFormat="false" ht="15" hidden="false" customHeight="false" outlineLevel="0" collapsed="false">
      <c r="J1229" s="30" t="n">
        <v>0.51475</v>
      </c>
      <c r="K1229" s="31" t="n">
        <f aca="false">MIN(MAX(IF($B16=1,$B6+$B7*(J1229-0.5),$B6),0),1)*IF(AND($B17=1,J1229&lt;$B8),1-$B9,1)*IF(AND($B18=1,J1229&lt;$B11),1-$B10,1)</f>
        <v>0.707375</v>
      </c>
      <c r="L1229" s="31" t="n">
        <f aca="false">L1228+K1229</f>
        <v>321.425</v>
      </c>
    </row>
    <row r="1230" customFormat="false" ht="15" hidden="false" customHeight="false" outlineLevel="0" collapsed="false">
      <c r="J1230" s="30" t="n">
        <v>0.51525</v>
      </c>
      <c r="K1230" s="31" t="n">
        <f aca="false">MIN(MAX(IF($B16=1,$B6+$B7*(J1230-0.5),$B6),0),1)*IF(AND($B17=1,J1230&lt;$B8),1-$B9,1)*IF(AND($B18=1,J1230&lt;$B11),1-$B10,1)</f>
        <v>0.707625</v>
      </c>
      <c r="L1230" s="31" t="n">
        <f aca="false">L1229+K1230</f>
        <v>322.132625</v>
      </c>
    </row>
    <row r="1231" customFormat="false" ht="15" hidden="false" customHeight="false" outlineLevel="0" collapsed="false">
      <c r="J1231" s="30" t="n">
        <v>0.51575</v>
      </c>
      <c r="K1231" s="31" t="n">
        <f aca="false">MIN(MAX(IF($B16=1,$B6+$B7*(J1231-0.5),$B6),0),1)*IF(AND($B17=1,J1231&lt;$B8),1-$B9,1)*IF(AND($B18=1,J1231&lt;$B11),1-$B10,1)</f>
        <v>0.707875</v>
      </c>
      <c r="L1231" s="31" t="n">
        <f aca="false">L1230+K1231</f>
        <v>322.8405</v>
      </c>
    </row>
    <row r="1232" customFormat="false" ht="15" hidden="false" customHeight="false" outlineLevel="0" collapsed="false">
      <c r="J1232" s="30" t="n">
        <v>0.51625</v>
      </c>
      <c r="K1232" s="31" t="n">
        <f aca="false">MIN(MAX(IF($B16=1,$B6+$B7*(J1232-0.5),$B6),0),1)*IF(AND($B17=1,J1232&lt;$B8),1-$B9,1)*IF(AND($B18=1,J1232&lt;$B11),1-$B10,1)</f>
        <v>0.708125</v>
      </c>
      <c r="L1232" s="31" t="n">
        <f aca="false">L1231+K1232</f>
        <v>323.548625</v>
      </c>
    </row>
    <row r="1233" customFormat="false" ht="15" hidden="false" customHeight="false" outlineLevel="0" collapsed="false">
      <c r="J1233" s="30" t="n">
        <v>0.51675</v>
      </c>
      <c r="K1233" s="31" t="n">
        <f aca="false">MIN(MAX(IF($B16=1,$B6+$B7*(J1233-0.5),$B6),0),1)*IF(AND($B17=1,J1233&lt;$B8),1-$B9,1)*IF(AND($B18=1,J1233&lt;$B11),1-$B10,1)</f>
        <v>0.708375</v>
      </c>
      <c r="L1233" s="31" t="n">
        <f aca="false">L1232+K1233</f>
        <v>324.257</v>
      </c>
    </row>
    <row r="1234" customFormat="false" ht="15" hidden="false" customHeight="false" outlineLevel="0" collapsed="false">
      <c r="J1234" s="30" t="n">
        <v>0.51725</v>
      </c>
      <c r="K1234" s="31" t="n">
        <f aca="false">MIN(MAX(IF($B16=1,$B6+$B7*(J1234-0.5),$B6),0),1)*IF(AND($B17=1,J1234&lt;$B8),1-$B9,1)*IF(AND($B18=1,J1234&lt;$B11),1-$B10,1)</f>
        <v>0.708625</v>
      </c>
      <c r="L1234" s="31" t="n">
        <f aca="false">L1233+K1234</f>
        <v>324.965625</v>
      </c>
    </row>
    <row r="1235" customFormat="false" ht="15" hidden="false" customHeight="false" outlineLevel="0" collapsed="false">
      <c r="J1235" s="30" t="n">
        <v>0.51775</v>
      </c>
      <c r="K1235" s="31" t="n">
        <f aca="false">MIN(MAX(IF($B16=1,$B6+$B7*(J1235-0.5),$B6),0),1)*IF(AND($B17=1,J1235&lt;$B8),1-$B9,1)*IF(AND($B18=1,J1235&lt;$B11),1-$B10,1)</f>
        <v>0.708875</v>
      </c>
      <c r="L1235" s="31" t="n">
        <f aca="false">L1234+K1235</f>
        <v>325.6745</v>
      </c>
    </row>
    <row r="1236" customFormat="false" ht="15" hidden="false" customHeight="false" outlineLevel="0" collapsed="false">
      <c r="J1236" s="30" t="n">
        <v>0.51825</v>
      </c>
      <c r="K1236" s="31" t="n">
        <f aca="false">MIN(MAX(IF($B16=1,$B6+$B7*(J1236-0.5),$B6),0),1)*IF(AND($B17=1,J1236&lt;$B8),1-$B9,1)*IF(AND($B18=1,J1236&lt;$B11),1-$B10,1)</f>
        <v>0.709125</v>
      </c>
      <c r="L1236" s="31" t="n">
        <f aca="false">L1235+K1236</f>
        <v>326.383625</v>
      </c>
    </row>
    <row r="1237" customFormat="false" ht="15" hidden="false" customHeight="false" outlineLevel="0" collapsed="false">
      <c r="J1237" s="30" t="n">
        <v>0.51875</v>
      </c>
      <c r="K1237" s="31" t="n">
        <f aca="false">MIN(MAX(IF($B16=1,$B6+$B7*(J1237-0.5),$B6),0),1)*IF(AND($B17=1,J1237&lt;$B8),1-$B9,1)*IF(AND($B18=1,J1237&lt;$B11),1-$B10,1)</f>
        <v>0.709375</v>
      </c>
      <c r="L1237" s="31" t="n">
        <f aca="false">L1236+K1237</f>
        <v>327.093</v>
      </c>
    </row>
    <row r="1238" customFormat="false" ht="15" hidden="false" customHeight="false" outlineLevel="0" collapsed="false">
      <c r="J1238" s="30" t="n">
        <v>0.51925</v>
      </c>
      <c r="K1238" s="31" t="n">
        <f aca="false">MIN(MAX(IF($B16=1,$B6+$B7*(J1238-0.5),$B6),0),1)*IF(AND($B17=1,J1238&lt;$B8),1-$B9,1)*IF(AND($B18=1,J1238&lt;$B11),1-$B10,1)</f>
        <v>0.709625</v>
      </c>
      <c r="L1238" s="31" t="n">
        <f aca="false">L1237+K1238</f>
        <v>327.802625</v>
      </c>
    </row>
    <row r="1239" customFormat="false" ht="15" hidden="false" customHeight="false" outlineLevel="0" collapsed="false">
      <c r="J1239" s="30" t="n">
        <v>0.51975</v>
      </c>
      <c r="K1239" s="31" t="n">
        <f aca="false">MIN(MAX(IF($B16=1,$B6+$B7*(J1239-0.5),$B6),0),1)*IF(AND($B17=1,J1239&lt;$B8),1-$B9,1)*IF(AND($B18=1,J1239&lt;$B11),1-$B10,1)</f>
        <v>0.709875</v>
      </c>
      <c r="L1239" s="31" t="n">
        <f aca="false">L1238+K1239</f>
        <v>328.5125</v>
      </c>
    </row>
    <row r="1240" customFormat="false" ht="15" hidden="false" customHeight="false" outlineLevel="0" collapsed="false">
      <c r="J1240" s="30" t="n">
        <v>0.52025</v>
      </c>
      <c r="K1240" s="31" t="n">
        <f aca="false">MIN(MAX(IF($B16=1,$B6+$B7*(J1240-0.5),$B6),0),1)*IF(AND($B17=1,J1240&lt;$B8),1-$B9,1)*IF(AND($B18=1,J1240&lt;$B11),1-$B10,1)</f>
        <v>0.710125</v>
      </c>
      <c r="L1240" s="31" t="n">
        <f aca="false">L1239+K1240</f>
        <v>329.222625</v>
      </c>
    </row>
    <row r="1241" customFormat="false" ht="15" hidden="false" customHeight="false" outlineLevel="0" collapsed="false">
      <c r="J1241" s="30" t="n">
        <v>0.52075</v>
      </c>
      <c r="K1241" s="31" t="n">
        <f aca="false">MIN(MAX(IF($B16=1,$B6+$B7*(J1241-0.5),$B6),0),1)*IF(AND($B17=1,J1241&lt;$B8),1-$B9,1)*IF(AND($B18=1,J1241&lt;$B11),1-$B10,1)</f>
        <v>0.710375</v>
      </c>
      <c r="L1241" s="31" t="n">
        <f aca="false">L1240+K1241</f>
        <v>329.933</v>
      </c>
    </row>
    <row r="1242" customFormat="false" ht="15" hidden="false" customHeight="false" outlineLevel="0" collapsed="false">
      <c r="J1242" s="30" t="n">
        <v>0.52125</v>
      </c>
      <c r="K1242" s="31" t="n">
        <f aca="false">MIN(MAX(IF($B16=1,$B6+$B7*(J1242-0.5),$B6),0),1)*IF(AND($B17=1,J1242&lt;$B8),1-$B9,1)*IF(AND($B18=1,J1242&lt;$B11),1-$B10,1)</f>
        <v>0.710625</v>
      </c>
      <c r="L1242" s="31" t="n">
        <f aca="false">L1241+K1242</f>
        <v>330.643625</v>
      </c>
    </row>
    <row r="1243" customFormat="false" ht="15" hidden="false" customHeight="false" outlineLevel="0" collapsed="false">
      <c r="J1243" s="30" t="n">
        <v>0.52175</v>
      </c>
      <c r="K1243" s="31" t="n">
        <f aca="false">MIN(MAX(IF($B16=1,$B6+$B7*(J1243-0.5),$B6),0),1)*IF(AND($B17=1,J1243&lt;$B8),1-$B9,1)*IF(AND($B18=1,J1243&lt;$B11),1-$B10,1)</f>
        <v>0.710875</v>
      </c>
      <c r="L1243" s="31" t="n">
        <f aca="false">L1242+K1243</f>
        <v>331.3545</v>
      </c>
    </row>
    <row r="1244" customFormat="false" ht="15" hidden="false" customHeight="false" outlineLevel="0" collapsed="false">
      <c r="J1244" s="30" t="n">
        <v>0.52225</v>
      </c>
      <c r="K1244" s="31" t="n">
        <f aca="false">MIN(MAX(IF($B16=1,$B6+$B7*(J1244-0.5),$B6),0),1)*IF(AND($B17=1,J1244&lt;$B8),1-$B9,1)*IF(AND($B18=1,J1244&lt;$B11),1-$B10,1)</f>
        <v>0.711125</v>
      </c>
      <c r="L1244" s="31" t="n">
        <f aca="false">L1243+K1244</f>
        <v>332.065625</v>
      </c>
    </row>
    <row r="1245" customFormat="false" ht="15" hidden="false" customHeight="false" outlineLevel="0" collapsed="false">
      <c r="J1245" s="30" t="n">
        <v>0.52275</v>
      </c>
      <c r="K1245" s="31" t="n">
        <f aca="false">MIN(MAX(IF($B16=1,$B6+$B7*(J1245-0.5),$B6),0),1)*IF(AND($B17=1,J1245&lt;$B8),1-$B9,1)*IF(AND($B18=1,J1245&lt;$B11),1-$B10,1)</f>
        <v>0.711375</v>
      </c>
      <c r="L1245" s="31" t="n">
        <f aca="false">L1244+K1245</f>
        <v>332.777</v>
      </c>
    </row>
    <row r="1246" customFormat="false" ht="15" hidden="false" customHeight="false" outlineLevel="0" collapsed="false">
      <c r="J1246" s="30" t="n">
        <v>0.52325</v>
      </c>
      <c r="K1246" s="31" t="n">
        <f aca="false">MIN(MAX(IF($B16=1,$B6+$B7*(J1246-0.5),$B6),0),1)*IF(AND($B17=1,J1246&lt;$B8),1-$B9,1)*IF(AND($B18=1,J1246&lt;$B11),1-$B10,1)</f>
        <v>0.711625</v>
      </c>
      <c r="L1246" s="31" t="n">
        <f aca="false">L1245+K1246</f>
        <v>333.488625</v>
      </c>
    </row>
    <row r="1247" customFormat="false" ht="15" hidden="false" customHeight="false" outlineLevel="0" collapsed="false">
      <c r="J1247" s="30" t="n">
        <v>0.52375</v>
      </c>
      <c r="K1247" s="31" t="n">
        <f aca="false">MIN(MAX(IF($B16=1,$B6+$B7*(J1247-0.5),$B6),0),1)*IF(AND($B17=1,J1247&lt;$B8),1-$B9,1)*IF(AND($B18=1,J1247&lt;$B11),1-$B10,1)</f>
        <v>0.711875</v>
      </c>
      <c r="L1247" s="31" t="n">
        <f aca="false">L1246+K1247</f>
        <v>334.2005</v>
      </c>
    </row>
    <row r="1248" customFormat="false" ht="15" hidden="false" customHeight="false" outlineLevel="0" collapsed="false">
      <c r="J1248" s="30" t="n">
        <v>0.52425</v>
      </c>
      <c r="K1248" s="31" t="n">
        <f aca="false">MIN(MAX(IF($B16=1,$B6+$B7*(J1248-0.5),$B6),0),1)*IF(AND($B17=1,J1248&lt;$B8),1-$B9,1)*IF(AND($B18=1,J1248&lt;$B11),1-$B10,1)</f>
        <v>0.712125</v>
      </c>
      <c r="L1248" s="31" t="n">
        <f aca="false">L1247+K1248</f>
        <v>334.912625</v>
      </c>
    </row>
    <row r="1249" customFormat="false" ht="15" hidden="false" customHeight="false" outlineLevel="0" collapsed="false">
      <c r="J1249" s="30" t="n">
        <v>0.52475</v>
      </c>
      <c r="K1249" s="31" t="n">
        <f aca="false">MIN(MAX(IF($B16=1,$B6+$B7*(J1249-0.5),$B6),0),1)*IF(AND($B17=1,J1249&lt;$B8),1-$B9,1)*IF(AND($B18=1,J1249&lt;$B11),1-$B10,1)</f>
        <v>0.712375</v>
      </c>
      <c r="L1249" s="31" t="n">
        <f aca="false">L1248+K1249</f>
        <v>335.625</v>
      </c>
    </row>
    <row r="1250" customFormat="false" ht="15" hidden="false" customHeight="false" outlineLevel="0" collapsed="false">
      <c r="J1250" s="30" t="n">
        <v>0.52525</v>
      </c>
      <c r="K1250" s="31" t="n">
        <f aca="false">MIN(MAX(IF($B16=1,$B6+$B7*(J1250-0.5),$B6),0),1)*IF(AND($B17=1,J1250&lt;$B8),1-$B9,1)*IF(AND($B18=1,J1250&lt;$B11),1-$B10,1)</f>
        <v>0.712625</v>
      </c>
      <c r="L1250" s="31" t="n">
        <f aca="false">L1249+K1250</f>
        <v>336.337625</v>
      </c>
    </row>
    <row r="1251" customFormat="false" ht="15" hidden="false" customHeight="false" outlineLevel="0" collapsed="false">
      <c r="J1251" s="30" t="n">
        <v>0.52575</v>
      </c>
      <c r="K1251" s="31" t="n">
        <f aca="false">MIN(MAX(IF($B16=1,$B6+$B7*(J1251-0.5),$B6),0),1)*IF(AND($B17=1,J1251&lt;$B8),1-$B9,1)*IF(AND($B18=1,J1251&lt;$B11),1-$B10,1)</f>
        <v>0.712875</v>
      </c>
      <c r="L1251" s="31" t="n">
        <f aca="false">L1250+K1251</f>
        <v>337.0505</v>
      </c>
    </row>
    <row r="1252" customFormat="false" ht="15" hidden="false" customHeight="false" outlineLevel="0" collapsed="false">
      <c r="J1252" s="30" t="n">
        <v>0.52625</v>
      </c>
      <c r="K1252" s="31" t="n">
        <f aca="false">MIN(MAX(IF($B16=1,$B6+$B7*(J1252-0.5),$B6),0),1)*IF(AND($B17=1,J1252&lt;$B8),1-$B9,1)*IF(AND($B18=1,J1252&lt;$B11),1-$B10,1)</f>
        <v>0.713125</v>
      </c>
      <c r="L1252" s="31" t="n">
        <f aca="false">L1251+K1252</f>
        <v>337.763625</v>
      </c>
    </row>
    <row r="1253" customFormat="false" ht="15" hidden="false" customHeight="false" outlineLevel="0" collapsed="false">
      <c r="J1253" s="30" t="n">
        <v>0.52675</v>
      </c>
      <c r="K1253" s="31" t="n">
        <f aca="false">MIN(MAX(IF($B16=1,$B6+$B7*(J1253-0.5),$B6),0),1)*IF(AND($B17=1,J1253&lt;$B8),1-$B9,1)*IF(AND($B18=1,J1253&lt;$B11),1-$B10,1)</f>
        <v>0.713375</v>
      </c>
      <c r="L1253" s="31" t="n">
        <f aca="false">L1252+K1253</f>
        <v>338.477</v>
      </c>
    </row>
    <row r="1254" customFormat="false" ht="15" hidden="false" customHeight="false" outlineLevel="0" collapsed="false">
      <c r="J1254" s="30" t="n">
        <v>0.52725</v>
      </c>
      <c r="K1254" s="31" t="n">
        <f aca="false">MIN(MAX(IF($B16=1,$B6+$B7*(J1254-0.5),$B6),0),1)*IF(AND($B17=1,J1254&lt;$B8),1-$B9,1)*IF(AND($B18=1,J1254&lt;$B11),1-$B10,1)</f>
        <v>0.713625</v>
      </c>
      <c r="L1254" s="31" t="n">
        <f aca="false">L1253+K1254</f>
        <v>339.190625</v>
      </c>
    </row>
    <row r="1255" customFormat="false" ht="15" hidden="false" customHeight="false" outlineLevel="0" collapsed="false">
      <c r="J1255" s="30" t="n">
        <v>0.52775</v>
      </c>
      <c r="K1255" s="31" t="n">
        <f aca="false">MIN(MAX(IF($B16=1,$B6+$B7*(J1255-0.5),$B6),0),1)*IF(AND($B17=1,J1255&lt;$B8),1-$B9,1)*IF(AND($B18=1,J1255&lt;$B11),1-$B10,1)</f>
        <v>0.713875</v>
      </c>
      <c r="L1255" s="31" t="n">
        <f aca="false">L1254+K1255</f>
        <v>339.9045</v>
      </c>
    </row>
    <row r="1256" customFormat="false" ht="15" hidden="false" customHeight="false" outlineLevel="0" collapsed="false">
      <c r="J1256" s="30" t="n">
        <v>0.52825</v>
      </c>
      <c r="K1256" s="31" t="n">
        <f aca="false">MIN(MAX(IF($B16=1,$B6+$B7*(J1256-0.5),$B6),0),1)*IF(AND($B17=1,J1256&lt;$B8),1-$B9,1)*IF(AND($B18=1,J1256&lt;$B11),1-$B10,1)</f>
        <v>0.714125</v>
      </c>
      <c r="L1256" s="31" t="n">
        <f aca="false">L1255+K1256</f>
        <v>340.618625</v>
      </c>
    </row>
    <row r="1257" customFormat="false" ht="15" hidden="false" customHeight="false" outlineLevel="0" collapsed="false">
      <c r="J1257" s="30" t="n">
        <v>0.52875</v>
      </c>
      <c r="K1257" s="31" t="n">
        <f aca="false">MIN(MAX(IF($B16=1,$B6+$B7*(J1257-0.5),$B6),0),1)*IF(AND($B17=1,J1257&lt;$B8),1-$B9,1)*IF(AND($B18=1,J1257&lt;$B11),1-$B10,1)</f>
        <v>0.714375</v>
      </c>
      <c r="L1257" s="31" t="n">
        <f aca="false">L1256+K1257</f>
        <v>341.333</v>
      </c>
    </row>
    <row r="1258" customFormat="false" ht="15" hidden="false" customHeight="false" outlineLevel="0" collapsed="false">
      <c r="J1258" s="30" t="n">
        <v>0.52925</v>
      </c>
      <c r="K1258" s="31" t="n">
        <f aca="false">MIN(MAX(IF($B16=1,$B6+$B7*(J1258-0.5),$B6),0),1)*IF(AND($B17=1,J1258&lt;$B8),1-$B9,1)*IF(AND($B18=1,J1258&lt;$B11),1-$B10,1)</f>
        <v>0.714625</v>
      </c>
      <c r="L1258" s="31" t="n">
        <f aca="false">L1257+K1258</f>
        <v>342.047625</v>
      </c>
    </row>
    <row r="1259" customFormat="false" ht="15" hidden="false" customHeight="false" outlineLevel="0" collapsed="false">
      <c r="J1259" s="30" t="n">
        <v>0.52975</v>
      </c>
      <c r="K1259" s="31" t="n">
        <f aca="false">MIN(MAX(IF($B16=1,$B6+$B7*(J1259-0.5),$B6),0),1)*IF(AND($B17=1,J1259&lt;$B8),1-$B9,1)*IF(AND($B18=1,J1259&lt;$B11),1-$B10,1)</f>
        <v>0.714875</v>
      </c>
      <c r="L1259" s="31" t="n">
        <f aca="false">L1258+K1259</f>
        <v>342.7625</v>
      </c>
    </row>
    <row r="1260" customFormat="false" ht="15" hidden="false" customHeight="false" outlineLevel="0" collapsed="false">
      <c r="J1260" s="30" t="n">
        <v>0.53025</v>
      </c>
      <c r="K1260" s="31" t="n">
        <f aca="false">MIN(MAX(IF($B16=1,$B6+$B7*(J1260-0.5),$B6),0),1)*IF(AND($B17=1,J1260&lt;$B8),1-$B9,1)*IF(AND($B18=1,J1260&lt;$B11),1-$B10,1)</f>
        <v>0.715125</v>
      </c>
      <c r="L1260" s="31" t="n">
        <f aca="false">L1259+K1260</f>
        <v>343.477625</v>
      </c>
    </row>
    <row r="1261" customFormat="false" ht="15" hidden="false" customHeight="false" outlineLevel="0" collapsed="false">
      <c r="J1261" s="30" t="n">
        <v>0.53075</v>
      </c>
      <c r="K1261" s="31" t="n">
        <f aca="false">MIN(MAX(IF($B16=1,$B6+$B7*(J1261-0.5),$B6),0),1)*IF(AND($B17=1,J1261&lt;$B8),1-$B9,1)*IF(AND($B18=1,J1261&lt;$B11),1-$B10,1)</f>
        <v>0.715375</v>
      </c>
      <c r="L1261" s="31" t="n">
        <f aca="false">L1260+K1261</f>
        <v>344.193</v>
      </c>
    </row>
    <row r="1262" customFormat="false" ht="15" hidden="false" customHeight="false" outlineLevel="0" collapsed="false">
      <c r="J1262" s="30" t="n">
        <v>0.53125</v>
      </c>
      <c r="K1262" s="31" t="n">
        <f aca="false">MIN(MAX(IF($B16=1,$B6+$B7*(J1262-0.5),$B6),0),1)*IF(AND($B17=1,J1262&lt;$B8),1-$B9,1)*IF(AND($B18=1,J1262&lt;$B11),1-$B10,1)</f>
        <v>0.715625</v>
      </c>
      <c r="L1262" s="31" t="n">
        <f aca="false">L1261+K1262</f>
        <v>344.908625</v>
      </c>
    </row>
    <row r="1263" customFormat="false" ht="15" hidden="false" customHeight="false" outlineLevel="0" collapsed="false">
      <c r="J1263" s="30" t="n">
        <v>0.53175</v>
      </c>
      <c r="K1263" s="31" t="n">
        <f aca="false">MIN(MAX(IF($B16=1,$B6+$B7*(J1263-0.5),$B6),0),1)*IF(AND($B17=1,J1263&lt;$B8),1-$B9,1)*IF(AND($B18=1,J1263&lt;$B11),1-$B10,1)</f>
        <v>0.715875</v>
      </c>
      <c r="L1263" s="31" t="n">
        <f aca="false">L1262+K1263</f>
        <v>345.6245</v>
      </c>
    </row>
    <row r="1264" customFormat="false" ht="15" hidden="false" customHeight="false" outlineLevel="0" collapsed="false">
      <c r="J1264" s="30" t="n">
        <v>0.53225</v>
      </c>
      <c r="K1264" s="31" t="n">
        <f aca="false">MIN(MAX(IF($B16=1,$B6+$B7*(J1264-0.5),$B6),0),1)*IF(AND($B17=1,J1264&lt;$B8),1-$B9,1)*IF(AND($B18=1,J1264&lt;$B11),1-$B10,1)</f>
        <v>0.716125</v>
      </c>
      <c r="L1264" s="31" t="n">
        <f aca="false">L1263+K1264</f>
        <v>346.340625</v>
      </c>
    </row>
    <row r="1265" customFormat="false" ht="15" hidden="false" customHeight="false" outlineLevel="0" collapsed="false">
      <c r="J1265" s="30" t="n">
        <v>0.53275</v>
      </c>
      <c r="K1265" s="31" t="n">
        <f aca="false">MIN(MAX(IF($B16=1,$B6+$B7*(J1265-0.5),$B6),0),1)*IF(AND($B17=1,J1265&lt;$B8),1-$B9,1)*IF(AND($B18=1,J1265&lt;$B11),1-$B10,1)</f>
        <v>0.716375</v>
      </c>
      <c r="L1265" s="31" t="n">
        <f aca="false">L1264+K1265</f>
        <v>347.057</v>
      </c>
    </row>
    <row r="1266" customFormat="false" ht="15" hidden="false" customHeight="false" outlineLevel="0" collapsed="false">
      <c r="J1266" s="30" t="n">
        <v>0.53325</v>
      </c>
      <c r="K1266" s="31" t="n">
        <f aca="false">MIN(MAX(IF($B16=1,$B6+$B7*(J1266-0.5),$B6),0),1)*IF(AND($B17=1,J1266&lt;$B8),1-$B9,1)*IF(AND($B18=1,J1266&lt;$B11),1-$B10,1)</f>
        <v>0.716625</v>
      </c>
      <c r="L1266" s="31" t="n">
        <f aca="false">L1265+K1266</f>
        <v>347.773625</v>
      </c>
    </row>
    <row r="1267" customFormat="false" ht="15" hidden="false" customHeight="false" outlineLevel="0" collapsed="false">
      <c r="J1267" s="30" t="n">
        <v>0.53375</v>
      </c>
      <c r="K1267" s="31" t="n">
        <f aca="false">MIN(MAX(IF($B16=1,$B6+$B7*(J1267-0.5),$B6),0),1)*IF(AND($B17=1,J1267&lt;$B8),1-$B9,1)*IF(AND($B18=1,J1267&lt;$B11),1-$B10,1)</f>
        <v>0.716875</v>
      </c>
      <c r="L1267" s="31" t="n">
        <f aca="false">L1266+K1267</f>
        <v>348.4905</v>
      </c>
    </row>
    <row r="1268" customFormat="false" ht="15" hidden="false" customHeight="false" outlineLevel="0" collapsed="false">
      <c r="J1268" s="30" t="n">
        <v>0.53425</v>
      </c>
      <c r="K1268" s="31" t="n">
        <f aca="false">MIN(MAX(IF($B16=1,$B6+$B7*(J1268-0.5),$B6),0),1)*IF(AND($B17=1,J1268&lt;$B8),1-$B9,1)*IF(AND($B18=1,J1268&lt;$B11),1-$B10,1)</f>
        <v>0.717125</v>
      </c>
      <c r="L1268" s="31" t="n">
        <f aca="false">L1267+K1268</f>
        <v>349.207625</v>
      </c>
    </row>
    <row r="1269" customFormat="false" ht="15" hidden="false" customHeight="false" outlineLevel="0" collapsed="false">
      <c r="J1269" s="30" t="n">
        <v>0.53475</v>
      </c>
      <c r="K1269" s="31" t="n">
        <f aca="false">MIN(MAX(IF($B16=1,$B6+$B7*(J1269-0.5),$B6),0),1)*IF(AND($B17=1,J1269&lt;$B8),1-$B9,1)*IF(AND($B18=1,J1269&lt;$B11),1-$B10,1)</f>
        <v>0.717375</v>
      </c>
      <c r="L1269" s="31" t="n">
        <f aca="false">L1268+K1269</f>
        <v>349.925</v>
      </c>
    </row>
    <row r="1270" customFormat="false" ht="15" hidden="false" customHeight="false" outlineLevel="0" collapsed="false">
      <c r="J1270" s="30" t="n">
        <v>0.53525</v>
      </c>
      <c r="K1270" s="31" t="n">
        <f aca="false">MIN(MAX(IF($B16=1,$B6+$B7*(J1270-0.5),$B6),0),1)*IF(AND($B17=1,J1270&lt;$B8),1-$B9,1)*IF(AND($B18=1,J1270&lt;$B11),1-$B10,1)</f>
        <v>0.717625</v>
      </c>
      <c r="L1270" s="31" t="n">
        <f aca="false">L1269+K1270</f>
        <v>350.642625</v>
      </c>
    </row>
    <row r="1271" customFormat="false" ht="15" hidden="false" customHeight="false" outlineLevel="0" collapsed="false">
      <c r="J1271" s="30" t="n">
        <v>0.53575</v>
      </c>
      <c r="K1271" s="31" t="n">
        <f aca="false">MIN(MAX(IF($B16=1,$B6+$B7*(J1271-0.5),$B6),0),1)*IF(AND($B17=1,J1271&lt;$B8),1-$B9,1)*IF(AND($B18=1,J1271&lt;$B11),1-$B10,1)</f>
        <v>0.717875</v>
      </c>
      <c r="L1271" s="31" t="n">
        <f aca="false">L1270+K1271</f>
        <v>351.3605</v>
      </c>
    </row>
    <row r="1272" customFormat="false" ht="15" hidden="false" customHeight="false" outlineLevel="0" collapsed="false">
      <c r="J1272" s="30" t="n">
        <v>0.53625</v>
      </c>
      <c r="K1272" s="31" t="n">
        <f aca="false">MIN(MAX(IF($B16=1,$B6+$B7*(J1272-0.5),$B6),0),1)*IF(AND($B17=1,J1272&lt;$B8),1-$B9,1)*IF(AND($B18=1,J1272&lt;$B11),1-$B10,1)</f>
        <v>0.718125</v>
      </c>
      <c r="L1272" s="31" t="n">
        <f aca="false">L1271+K1272</f>
        <v>352.078625</v>
      </c>
    </row>
    <row r="1273" customFormat="false" ht="15" hidden="false" customHeight="false" outlineLevel="0" collapsed="false">
      <c r="J1273" s="30" t="n">
        <v>0.53675</v>
      </c>
      <c r="K1273" s="31" t="n">
        <f aca="false">MIN(MAX(IF($B16=1,$B6+$B7*(J1273-0.5),$B6),0),1)*IF(AND($B17=1,J1273&lt;$B8),1-$B9,1)*IF(AND($B18=1,J1273&lt;$B11),1-$B10,1)</f>
        <v>0.718375</v>
      </c>
      <c r="L1273" s="31" t="n">
        <f aca="false">L1272+K1273</f>
        <v>352.797</v>
      </c>
    </row>
    <row r="1274" customFormat="false" ht="15" hidden="false" customHeight="false" outlineLevel="0" collapsed="false">
      <c r="J1274" s="30" t="n">
        <v>0.53725</v>
      </c>
      <c r="K1274" s="31" t="n">
        <f aca="false">MIN(MAX(IF($B16=1,$B6+$B7*(J1274-0.5),$B6),0),1)*IF(AND($B17=1,J1274&lt;$B8),1-$B9,1)*IF(AND($B18=1,J1274&lt;$B11),1-$B10,1)</f>
        <v>0.718625</v>
      </c>
      <c r="L1274" s="31" t="n">
        <f aca="false">L1273+K1274</f>
        <v>353.515625</v>
      </c>
    </row>
    <row r="1275" customFormat="false" ht="15" hidden="false" customHeight="false" outlineLevel="0" collapsed="false">
      <c r="J1275" s="30" t="n">
        <v>0.53775</v>
      </c>
      <c r="K1275" s="31" t="n">
        <f aca="false">MIN(MAX(IF($B16=1,$B6+$B7*(J1275-0.5),$B6),0),1)*IF(AND($B17=1,J1275&lt;$B8),1-$B9,1)*IF(AND($B18=1,J1275&lt;$B11),1-$B10,1)</f>
        <v>0.718875</v>
      </c>
      <c r="L1275" s="31" t="n">
        <f aca="false">L1274+K1275</f>
        <v>354.2345</v>
      </c>
    </row>
    <row r="1276" customFormat="false" ht="15" hidden="false" customHeight="false" outlineLevel="0" collapsed="false">
      <c r="J1276" s="30" t="n">
        <v>0.53825</v>
      </c>
      <c r="K1276" s="31" t="n">
        <f aca="false">MIN(MAX(IF($B16=1,$B6+$B7*(J1276-0.5),$B6),0),1)*IF(AND($B17=1,J1276&lt;$B8),1-$B9,1)*IF(AND($B18=1,J1276&lt;$B11),1-$B10,1)</f>
        <v>0.719125</v>
      </c>
      <c r="L1276" s="31" t="n">
        <f aca="false">L1275+K1276</f>
        <v>354.953625</v>
      </c>
    </row>
    <row r="1277" customFormat="false" ht="15" hidden="false" customHeight="false" outlineLevel="0" collapsed="false">
      <c r="J1277" s="30" t="n">
        <v>0.53875</v>
      </c>
      <c r="K1277" s="31" t="n">
        <f aca="false">MIN(MAX(IF($B16=1,$B6+$B7*(J1277-0.5),$B6),0),1)*IF(AND($B17=1,J1277&lt;$B8),1-$B9,1)*IF(AND($B18=1,J1277&lt;$B11),1-$B10,1)</f>
        <v>0.719375</v>
      </c>
      <c r="L1277" s="31" t="n">
        <f aca="false">L1276+K1277</f>
        <v>355.673</v>
      </c>
    </row>
    <row r="1278" customFormat="false" ht="15" hidden="false" customHeight="false" outlineLevel="0" collapsed="false">
      <c r="J1278" s="30" t="n">
        <v>0.53925</v>
      </c>
      <c r="K1278" s="31" t="n">
        <f aca="false">MIN(MAX(IF($B16=1,$B6+$B7*(J1278-0.5),$B6),0),1)*IF(AND($B17=1,J1278&lt;$B8),1-$B9,1)*IF(AND($B18=1,J1278&lt;$B11),1-$B10,1)</f>
        <v>0.719625</v>
      </c>
      <c r="L1278" s="31" t="n">
        <f aca="false">L1277+K1278</f>
        <v>356.392625</v>
      </c>
    </row>
    <row r="1279" customFormat="false" ht="15" hidden="false" customHeight="false" outlineLevel="0" collapsed="false">
      <c r="J1279" s="30" t="n">
        <v>0.53975</v>
      </c>
      <c r="K1279" s="31" t="n">
        <f aca="false">MIN(MAX(IF($B16=1,$B6+$B7*(J1279-0.5),$B6),0),1)*IF(AND($B17=1,J1279&lt;$B8),1-$B9,1)*IF(AND($B18=1,J1279&lt;$B11),1-$B10,1)</f>
        <v>0.719875</v>
      </c>
      <c r="L1279" s="31" t="n">
        <f aca="false">L1278+K1279</f>
        <v>357.1125</v>
      </c>
    </row>
    <row r="1280" customFormat="false" ht="15" hidden="false" customHeight="false" outlineLevel="0" collapsed="false">
      <c r="J1280" s="30" t="n">
        <v>0.54025</v>
      </c>
      <c r="K1280" s="31" t="n">
        <f aca="false">MIN(MAX(IF($B16=1,$B6+$B7*(J1280-0.5),$B6),0),1)*IF(AND($B17=1,J1280&lt;$B8),1-$B9,1)*IF(AND($B18=1,J1280&lt;$B11),1-$B10,1)</f>
        <v>0.720125</v>
      </c>
      <c r="L1280" s="31" t="n">
        <f aca="false">L1279+K1280</f>
        <v>357.832625</v>
      </c>
    </row>
    <row r="1281" customFormat="false" ht="15" hidden="false" customHeight="false" outlineLevel="0" collapsed="false">
      <c r="J1281" s="30" t="n">
        <v>0.54075</v>
      </c>
      <c r="K1281" s="31" t="n">
        <f aca="false">MIN(MAX(IF($B16=1,$B6+$B7*(J1281-0.5),$B6),0),1)*IF(AND($B17=1,J1281&lt;$B8),1-$B9,1)*IF(AND($B18=1,J1281&lt;$B11),1-$B10,1)</f>
        <v>0.720375</v>
      </c>
      <c r="L1281" s="31" t="n">
        <f aca="false">L1280+K1281</f>
        <v>358.553</v>
      </c>
    </row>
    <row r="1282" customFormat="false" ht="15" hidden="false" customHeight="false" outlineLevel="0" collapsed="false">
      <c r="J1282" s="30" t="n">
        <v>0.54125</v>
      </c>
      <c r="K1282" s="31" t="n">
        <f aca="false">MIN(MAX(IF($B16=1,$B6+$B7*(J1282-0.5),$B6),0),1)*IF(AND($B17=1,J1282&lt;$B8),1-$B9,1)*IF(AND($B18=1,J1282&lt;$B11),1-$B10,1)</f>
        <v>0.720625</v>
      </c>
      <c r="L1282" s="31" t="n">
        <f aca="false">L1281+K1282</f>
        <v>359.273625</v>
      </c>
    </row>
    <row r="1283" customFormat="false" ht="15" hidden="false" customHeight="false" outlineLevel="0" collapsed="false">
      <c r="J1283" s="30" t="n">
        <v>0.54175</v>
      </c>
      <c r="K1283" s="31" t="n">
        <f aca="false">MIN(MAX(IF($B16=1,$B6+$B7*(J1283-0.5),$B6),0),1)*IF(AND($B17=1,J1283&lt;$B8),1-$B9,1)*IF(AND($B18=1,J1283&lt;$B11),1-$B10,1)</f>
        <v>0.720875</v>
      </c>
      <c r="L1283" s="31" t="n">
        <f aca="false">L1282+K1283</f>
        <v>359.9945</v>
      </c>
    </row>
    <row r="1284" customFormat="false" ht="15" hidden="false" customHeight="false" outlineLevel="0" collapsed="false">
      <c r="J1284" s="30" t="n">
        <v>0.54225</v>
      </c>
      <c r="K1284" s="31" t="n">
        <f aca="false">MIN(MAX(IF($B16=1,$B6+$B7*(J1284-0.5),$B6),0),1)*IF(AND($B17=1,J1284&lt;$B8),1-$B9,1)*IF(AND($B18=1,J1284&lt;$B11),1-$B10,1)</f>
        <v>0.721125</v>
      </c>
      <c r="L1284" s="31" t="n">
        <f aca="false">L1283+K1284</f>
        <v>360.715625</v>
      </c>
    </row>
    <row r="1285" customFormat="false" ht="15" hidden="false" customHeight="false" outlineLevel="0" collapsed="false">
      <c r="J1285" s="30" t="n">
        <v>0.54275</v>
      </c>
      <c r="K1285" s="31" t="n">
        <f aca="false">MIN(MAX(IF($B16=1,$B6+$B7*(J1285-0.5),$B6),0),1)*IF(AND($B17=1,J1285&lt;$B8),1-$B9,1)*IF(AND($B18=1,J1285&lt;$B11),1-$B10,1)</f>
        <v>0.721375</v>
      </c>
      <c r="L1285" s="31" t="n">
        <f aca="false">L1284+K1285</f>
        <v>361.437</v>
      </c>
    </row>
    <row r="1286" customFormat="false" ht="15" hidden="false" customHeight="false" outlineLevel="0" collapsed="false">
      <c r="J1286" s="30" t="n">
        <v>0.54325</v>
      </c>
      <c r="K1286" s="31" t="n">
        <f aca="false">MIN(MAX(IF($B16=1,$B6+$B7*(J1286-0.5),$B6),0),1)*IF(AND($B17=1,J1286&lt;$B8),1-$B9,1)*IF(AND($B18=1,J1286&lt;$B11),1-$B10,1)</f>
        <v>0.721625</v>
      </c>
      <c r="L1286" s="31" t="n">
        <f aca="false">L1285+K1286</f>
        <v>362.158625</v>
      </c>
    </row>
    <row r="1287" customFormat="false" ht="15" hidden="false" customHeight="false" outlineLevel="0" collapsed="false">
      <c r="J1287" s="30" t="n">
        <v>0.54375</v>
      </c>
      <c r="K1287" s="31" t="n">
        <f aca="false">MIN(MAX(IF($B16=1,$B6+$B7*(J1287-0.5),$B6),0),1)*IF(AND($B17=1,J1287&lt;$B8),1-$B9,1)*IF(AND($B18=1,J1287&lt;$B11),1-$B10,1)</f>
        <v>0.721875</v>
      </c>
      <c r="L1287" s="31" t="n">
        <f aca="false">L1286+K1287</f>
        <v>362.8805</v>
      </c>
    </row>
    <row r="1288" customFormat="false" ht="15" hidden="false" customHeight="false" outlineLevel="0" collapsed="false">
      <c r="J1288" s="30" t="n">
        <v>0.54425</v>
      </c>
      <c r="K1288" s="31" t="n">
        <f aca="false">MIN(MAX(IF($B16=1,$B6+$B7*(J1288-0.5),$B6),0),1)*IF(AND($B17=1,J1288&lt;$B8),1-$B9,1)*IF(AND($B18=1,J1288&lt;$B11),1-$B10,1)</f>
        <v>0.722125</v>
      </c>
      <c r="L1288" s="31" t="n">
        <f aca="false">L1287+K1288</f>
        <v>363.602625</v>
      </c>
    </row>
    <row r="1289" customFormat="false" ht="15" hidden="false" customHeight="false" outlineLevel="0" collapsed="false">
      <c r="J1289" s="30" t="n">
        <v>0.54475</v>
      </c>
      <c r="K1289" s="31" t="n">
        <f aca="false">MIN(MAX(IF($B16=1,$B6+$B7*(J1289-0.5),$B6),0),1)*IF(AND($B17=1,J1289&lt;$B8),1-$B9,1)*IF(AND($B18=1,J1289&lt;$B11),1-$B10,1)</f>
        <v>0.722375</v>
      </c>
      <c r="L1289" s="31" t="n">
        <f aca="false">L1288+K1289</f>
        <v>364.325</v>
      </c>
    </row>
    <row r="1290" customFormat="false" ht="15" hidden="false" customHeight="false" outlineLevel="0" collapsed="false">
      <c r="J1290" s="30" t="n">
        <v>0.54525</v>
      </c>
      <c r="K1290" s="31" t="n">
        <f aca="false">MIN(MAX(IF($B16=1,$B6+$B7*(J1290-0.5),$B6),0),1)*IF(AND($B17=1,J1290&lt;$B8),1-$B9,1)*IF(AND($B18=1,J1290&lt;$B11),1-$B10,1)</f>
        <v>0.722625</v>
      </c>
      <c r="L1290" s="31" t="n">
        <f aca="false">L1289+K1290</f>
        <v>365.047625</v>
      </c>
    </row>
    <row r="1291" customFormat="false" ht="15" hidden="false" customHeight="false" outlineLevel="0" collapsed="false">
      <c r="J1291" s="30" t="n">
        <v>0.54575</v>
      </c>
      <c r="K1291" s="31" t="n">
        <f aca="false">MIN(MAX(IF($B16=1,$B6+$B7*(J1291-0.5),$B6),0),1)*IF(AND($B17=1,J1291&lt;$B8),1-$B9,1)*IF(AND($B18=1,J1291&lt;$B11),1-$B10,1)</f>
        <v>0.722875</v>
      </c>
      <c r="L1291" s="31" t="n">
        <f aca="false">L1290+K1291</f>
        <v>365.7705</v>
      </c>
    </row>
    <row r="1292" customFormat="false" ht="15" hidden="false" customHeight="false" outlineLevel="0" collapsed="false">
      <c r="J1292" s="30" t="n">
        <v>0.54625</v>
      </c>
      <c r="K1292" s="31" t="n">
        <f aca="false">MIN(MAX(IF($B16=1,$B6+$B7*(J1292-0.5),$B6),0),1)*IF(AND($B17=1,J1292&lt;$B8),1-$B9,1)*IF(AND($B18=1,J1292&lt;$B11),1-$B10,1)</f>
        <v>0.723125</v>
      </c>
      <c r="L1292" s="31" t="n">
        <f aca="false">L1291+K1292</f>
        <v>366.493625</v>
      </c>
    </row>
    <row r="1293" customFormat="false" ht="15" hidden="false" customHeight="false" outlineLevel="0" collapsed="false">
      <c r="J1293" s="30" t="n">
        <v>0.54675</v>
      </c>
      <c r="K1293" s="31" t="n">
        <f aca="false">MIN(MAX(IF($B16=1,$B6+$B7*(J1293-0.5),$B6),0),1)*IF(AND($B17=1,J1293&lt;$B8),1-$B9,1)*IF(AND($B18=1,J1293&lt;$B11),1-$B10,1)</f>
        <v>0.723375</v>
      </c>
      <c r="L1293" s="31" t="n">
        <f aca="false">L1292+K1293</f>
        <v>367.217</v>
      </c>
    </row>
    <row r="1294" customFormat="false" ht="15" hidden="false" customHeight="false" outlineLevel="0" collapsed="false">
      <c r="J1294" s="30" t="n">
        <v>0.54725</v>
      </c>
      <c r="K1294" s="31" t="n">
        <f aca="false">MIN(MAX(IF($B16=1,$B6+$B7*(J1294-0.5),$B6),0),1)*IF(AND($B17=1,J1294&lt;$B8),1-$B9,1)*IF(AND($B18=1,J1294&lt;$B11),1-$B10,1)</f>
        <v>0.723625</v>
      </c>
      <c r="L1294" s="31" t="n">
        <f aca="false">L1293+K1294</f>
        <v>367.940625</v>
      </c>
    </row>
    <row r="1295" customFormat="false" ht="15" hidden="false" customHeight="false" outlineLevel="0" collapsed="false">
      <c r="J1295" s="30" t="n">
        <v>0.54775</v>
      </c>
      <c r="K1295" s="31" t="n">
        <f aca="false">MIN(MAX(IF($B16=1,$B6+$B7*(J1295-0.5),$B6),0),1)*IF(AND($B17=1,J1295&lt;$B8),1-$B9,1)*IF(AND($B18=1,J1295&lt;$B11),1-$B10,1)</f>
        <v>0.723875</v>
      </c>
      <c r="L1295" s="31" t="n">
        <f aca="false">L1294+K1295</f>
        <v>368.6645</v>
      </c>
    </row>
    <row r="1296" customFormat="false" ht="15" hidden="false" customHeight="false" outlineLevel="0" collapsed="false">
      <c r="J1296" s="30" t="n">
        <v>0.54825</v>
      </c>
      <c r="K1296" s="31" t="n">
        <f aca="false">MIN(MAX(IF($B16=1,$B6+$B7*(J1296-0.5),$B6),0),1)*IF(AND($B17=1,J1296&lt;$B8),1-$B9,1)*IF(AND($B18=1,J1296&lt;$B11),1-$B10,1)</f>
        <v>0.724125</v>
      </c>
      <c r="L1296" s="31" t="n">
        <f aca="false">L1295+K1296</f>
        <v>369.388625</v>
      </c>
    </row>
    <row r="1297" customFormat="false" ht="15" hidden="false" customHeight="false" outlineLevel="0" collapsed="false">
      <c r="J1297" s="30" t="n">
        <v>0.54875</v>
      </c>
      <c r="K1297" s="31" t="n">
        <f aca="false">MIN(MAX(IF($B16=1,$B6+$B7*(J1297-0.5),$B6),0),1)*IF(AND($B17=1,J1297&lt;$B8),1-$B9,1)*IF(AND($B18=1,J1297&lt;$B11),1-$B10,1)</f>
        <v>0.724375</v>
      </c>
      <c r="L1297" s="31" t="n">
        <f aca="false">L1296+K1297</f>
        <v>370.113</v>
      </c>
    </row>
    <row r="1298" customFormat="false" ht="15" hidden="false" customHeight="false" outlineLevel="0" collapsed="false">
      <c r="J1298" s="30" t="n">
        <v>0.54925</v>
      </c>
      <c r="K1298" s="31" t="n">
        <f aca="false">MIN(MAX(IF($B16=1,$B6+$B7*(J1298-0.5),$B6),0),1)*IF(AND($B17=1,J1298&lt;$B8),1-$B9,1)*IF(AND($B18=1,J1298&lt;$B11),1-$B10,1)</f>
        <v>0.724625</v>
      </c>
      <c r="L1298" s="31" t="n">
        <f aca="false">L1297+K1298</f>
        <v>370.837625</v>
      </c>
    </row>
    <row r="1299" customFormat="false" ht="15" hidden="false" customHeight="false" outlineLevel="0" collapsed="false">
      <c r="J1299" s="30" t="n">
        <v>0.54975</v>
      </c>
      <c r="K1299" s="31" t="n">
        <f aca="false">MIN(MAX(IF($B16=1,$B6+$B7*(J1299-0.5),$B6),0),1)*IF(AND($B17=1,J1299&lt;$B8),1-$B9,1)*IF(AND($B18=1,J1299&lt;$B11),1-$B10,1)</f>
        <v>0.724875</v>
      </c>
      <c r="L1299" s="31" t="n">
        <f aca="false">L1298+K1299</f>
        <v>371.5625</v>
      </c>
    </row>
    <row r="1300" customFormat="false" ht="15" hidden="false" customHeight="false" outlineLevel="0" collapsed="false">
      <c r="J1300" s="30" t="n">
        <v>0.55025</v>
      </c>
      <c r="K1300" s="31" t="n">
        <f aca="false">MIN(MAX(IF($B16=1,$B6+$B7*(J1300-0.5),$B6),0),1)*IF(AND($B17=1,J1300&lt;$B8),1-$B9,1)*IF(AND($B18=1,J1300&lt;$B11),1-$B10,1)</f>
        <v>0.725125</v>
      </c>
      <c r="L1300" s="31" t="n">
        <f aca="false">L1299+K1300</f>
        <v>372.287625</v>
      </c>
    </row>
    <row r="1301" customFormat="false" ht="15" hidden="false" customHeight="false" outlineLevel="0" collapsed="false">
      <c r="J1301" s="30" t="n">
        <v>0.55075</v>
      </c>
      <c r="K1301" s="31" t="n">
        <f aca="false">MIN(MAX(IF($B16=1,$B6+$B7*(J1301-0.5),$B6),0),1)*IF(AND($B17=1,J1301&lt;$B8),1-$B9,1)*IF(AND($B18=1,J1301&lt;$B11),1-$B10,1)</f>
        <v>0.725375</v>
      </c>
      <c r="L1301" s="31" t="n">
        <f aca="false">L1300+K1301</f>
        <v>373.013</v>
      </c>
    </row>
    <row r="1302" customFormat="false" ht="15" hidden="false" customHeight="false" outlineLevel="0" collapsed="false">
      <c r="J1302" s="30" t="n">
        <v>0.55125</v>
      </c>
      <c r="K1302" s="31" t="n">
        <f aca="false">MIN(MAX(IF($B16=1,$B6+$B7*(J1302-0.5),$B6),0),1)*IF(AND($B17=1,J1302&lt;$B8),1-$B9,1)*IF(AND($B18=1,J1302&lt;$B11),1-$B10,1)</f>
        <v>0.725625</v>
      </c>
      <c r="L1302" s="31" t="n">
        <f aca="false">L1301+K1302</f>
        <v>373.738625</v>
      </c>
    </row>
    <row r="1303" customFormat="false" ht="15" hidden="false" customHeight="false" outlineLevel="0" collapsed="false">
      <c r="J1303" s="30" t="n">
        <v>0.55175</v>
      </c>
      <c r="K1303" s="31" t="n">
        <f aca="false">MIN(MAX(IF($B16=1,$B6+$B7*(J1303-0.5),$B6),0),1)*IF(AND($B17=1,J1303&lt;$B8),1-$B9,1)*IF(AND($B18=1,J1303&lt;$B11),1-$B10,1)</f>
        <v>0.725875</v>
      </c>
      <c r="L1303" s="31" t="n">
        <f aca="false">L1302+K1303</f>
        <v>374.4645</v>
      </c>
    </row>
    <row r="1304" customFormat="false" ht="15" hidden="false" customHeight="false" outlineLevel="0" collapsed="false">
      <c r="J1304" s="30" t="n">
        <v>0.55225</v>
      </c>
      <c r="K1304" s="31" t="n">
        <f aca="false">MIN(MAX(IF($B16=1,$B6+$B7*(J1304-0.5),$B6),0),1)*IF(AND($B17=1,J1304&lt;$B8),1-$B9,1)*IF(AND($B18=1,J1304&lt;$B11),1-$B10,1)</f>
        <v>0.726125</v>
      </c>
      <c r="L1304" s="31" t="n">
        <f aca="false">L1303+K1304</f>
        <v>375.190625</v>
      </c>
    </row>
    <row r="1305" customFormat="false" ht="15" hidden="false" customHeight="false" outlineLevel="0" collapsed="false">
      <c r="J1305" s="30" t="n">
        <v>0.55275</v>
      </c>
      <c r="K1305" s="31" t="n">
        <f aca="false">MIN(MAX(IF($B16=1,$B6+$B7*(J1305-0.5),$B6),0),1)*IF(AND($B17=1,J1305&lt;$B8),1-$B9,1)*IF(AND($B18=1,J1305&lt;$B11),1-$B10,1)</f>
        <v>0.726375</v>
      </c>
      <c r="L1305" s="31" t="n">
        <f aca="false">L1304+K1305</f>
        <v>375.917</v>
      </c>
    </row>
    <row r="1306" customFormat="false" ht="15" hidden="false" customHeight="false" outlineLevel="0" collapsed="false">
      <c r="J1306" s="30" t="n">
        <v>0.55325</v>
      </c>
      <c r="K1306" s="31" t="n">
        <f aca="false">MIN(MAX(IF($B16=1,$B6+$B7*(J1306-0.5),$B6),0),1)*IF(AND($B17=1,J1306&lt;$B8),1-$B9,1)*IF(AND($B18=1,J1306&lt;$B11),1-$B10,1)</f>
        <v>0.726625</v>
      </c>
      <c r="L1306" s="31" t="n">
        <f aca="false">L1305+K1306</f>
        <v>376.643625</v>
      </c>
    </row>
    <row r="1307" customFormat="false" ht="15" hidden="false" customHeight="false" outlineLevel="0" collapsed="false">
      <c r="J1307" s="30" t="n">
        <v>0.55375</v>
      </c>
      <c r="K1307" s="31" t="n">
        <f aca="false">MIN(MAX(IF($B16=1,$B6+$B7*(J1307-0.5),$B6),0),1)*IF(AND($B17=1,J1307&lt;$B8),1-$B9,1)*IF(AND($B18=1,J1307&lt;$B11),1-$B10,1)</f>
        <v>0.726875</v>
      </c>
      <c r="L1307" s="31" t="n">
        <f aca="false">L1306+K1307</f>
        <v>377.3705</v>
      </c>
    </row>
    <row r="1308" customFormat="false" ht="15" hidden="false" customHeight="false" outlineLevel="0" collapsed="false">
      <c r="J1308" s="30" t="n">
        <v>0.55425</v>
      </c>
      <c r="K1308" s="31" t="n">
        <f aca="false">MIN(MAX(IF($B16=1,$B6+$B7*(J1308-0.5),$B6),0),1)*IF(AND($B17=1,J1308&lt;$B8),1-$B9,1)*IF(AND($B18=1,J1308&lt;$B11),1-$B10,1)</f>
        <v>0.727125</v>
      </c>
      <c r="L1308" s="31" t="n">
        <f aca="false">L1307+K1308</f>
        <v>378.097625</v>
      </c>
    </row>
    <row r="1309" customFormat="false" ht="15" hidden="false" customHeight="false" outlineLevel="0" collapsed="false">
      <c r="J1309" s="30" t="n">
        <v>0.55475</v>
      </c>
      <c r="K1309" s="31" t="n">
        <f aca="false">MIN(MAX(IF($B16=1,$B6+$B7*(J1309-0.5),$B6),0),1)*IF(AND($B17=1,J1309&lt;$B8),1-$B9,1)*IF(AND($B18=1,J1309&lt;$B11),1-$B10,1)</f>
        <v>0.727375</v>
      </c>
      <c r="L1309" s="31" t="n">
        <f aca="false">L1308+K1309</f>
        <v>378.825</v>
      </c>
    </row>
    <row r="1310" customFormat="false" ht="15" hidden="false" customHeight="false" outlineLevel="0" collapsed="false">
      <c r="J1310" s="30" t="n">
        <v>0.55525</v>
      </c>
      <c r="K1310" s="31" t="n">
        <f aca="false">MIN(MAX(IF($B16=1,$B6+$B7*(J1310-0.5),$B6),0),1)*IF(AND($B17=1,J1310&lt;$B8),1-$B9,1)*IF(AND($B18=1,J1310&lt;$B11),1-$B10,1)</f>
        <v>0.727625</v>
      </c>
      <c r="L1310" s="31" t="n">
        <f aca="false">L1309+K1310</f>
        <v>379.552625</v>
      </c>
    </row>
    <row r="1311" customFormat="false" ht="15" hidden="false" customHeight="false" outlineLevel="0" collapsed="false">
      <c r="J1311" s="30" t="n">
        <v>0.55575</v>
      </c>
      <c r="K1311" s="31" t="n">
        <f aca="false">MIN(MAX(IF($B16=1,$B6+$B7*(J1311-0.5),$B6),0),1)*IF(AND($B17=1,J1311&lt;$B8),1-$B9,1)*IF(AND($B18=1,J1311&lt;$B11),1-$B10,1)</f>
        <v>0.727875</v>
      </c>
      <c r="L1311" s="31" t="n">
        <f aca="false">L1310+K1311</f>
        <v>380.2805</v>
      </c>
    </row>
    <row r="1312" customFormat="false" ht="15" hidden="false" customHeight="false" outlineLevel="0" collapsed="false">
      <c r="J1312" s="30" t="n">
        <v>0.55625</v>
      </c>
      <c r="K1312" s="31" t="n">
        <f aca="false">MIN(MAX(IF($B16=1,$B6+$B7*(J1312-0.5),$B6),0),1)*IF(AND($B17=1,J1312&lt;$B8),1-$B9,1)*IF(AND($B18=1,J1312&lt;$B11),1-$B10,1)</f>
        <v>0.728125</v>
      </c>
      <c r="L1312" s="31" t="n">
        <f aca="false">L1311+K1312</f>
        <v>381.008625</v>
      </c>
    </row>
    <row r="1313" customFormat="false" ht="15" hidden="false" customHeight="false" outlineLevel="0" collapsed="false">
      <c r="J1313" s="30" t="n">
        <v>0.55675</v>
      </c>
      <c r="K1313" s="31" t="n">
        <f aca="false">MIN(MAX(IF($B16=1,$B6+$B7*(J1313-0.5),$B6),0),1)*IF(AND($B17=1,J1313&lt;$B8),1-$B9,1)*IF(AND($B18=1,J1313&lt;$B11),1-$B10,1)</f>
        <v>0.728375</v>
      </c>
      <c r="L1313" s="31" t="n">
        <f aca="false">L1312+K1313</f>
        <v>381.737</v>
      </c>
    </row>
    <row r="1314" customFormat="false" ht="15" hidden="false" customHeight="false" outlineLevel="0" collapsed="false">
      <c r="J1314" s="30" t="n">
        <v>0.55725</v>
      </c>
      <c r="K1314" s="31" t="n">
        <f aca="false">MIN(MAX(IF($B16=1,$B6+$B7*(J1314-0.5),$B6),0),1)*IF(AND($B17=1,J1314&lt;$B8),1-$B9,1)*IF(AND($B18=1,J1314&lt;$B11),1-$B10,1)</f>
        <v>0.728625</v>
      </c>
      <c r="L1314" s="31" t="n">
        <f aca="false">L1313+K1314</f>
        <v>382.465625</v>
      </c>
    </row>
    <row r="1315" customFormat="false" ht="15" hidden="false" customHeight="false" outlineLevel="0" collapsed="false">
      <c r="J1315" s="30" t="n">
        <v>0.55775</v>
      </c>
      <c r="K1315" s="31" t="n">
        <f aca="false">MIN(MAX(IF($B16=1,$B6+$B7*(J1315-0.5),$B6),0),1)*IF(AND($B17=1,J1315&lt;$B8),1-$B9,1)*IF(AND($B18=1,J1315&lt;$B11),1-$B10,1)</f>
        <v>0.728875</v>
      </c>
      <c r="L1315" s="31" t="n">
        <f aca="false">L1314+K1315</f>
        <v>383.1945</v>
      </c>
    </row>
    <row r="1316" customFormat="false" ht="15" hidden="false" customHeight="false" outlineLevel="0" collapsed="false">
      <c r="J1316" s="30" t="n">
        <v>0.55825</v>
      </c>
      <c r="K1316" s="31" t="n">
        <f aca="false">MIN(MAX(IF($B16=1,$B6+$B7*(J1316-0.5),$B6),0),1)*IF(AND($B17=1,J1316&lt;$B8),1-$B9,1)*IF(AND($B18=1,J1316&lt;$B11),1-$B10,1)</f>
        <v>0.729125</v>
      </c>
      <c r="L1316" s="31" t="n">
        <f aca="false">L1315+K1316</f>
        <v>383.923625</v>
      </c>
    </row>
    <row r="1317" customFormat="false" ht="15" hidden="false" customHeight="false" outlineLevel="0" collapsed="false">
      <c r="J1317" s="30" t="n">
        <v>0.55875</v>
      </c>
      <c r="K1317" s="31" t="n">
        <f aca="false">MIN(MAX(IF($B16=1,$B6+$B7*(J1317-0.5),$B6),0),1)*IF(AND($B17=1,J1317&lt;$B8),1-$B9,1)*IF(AND($B18=1,J1317&lt;$B11),1-$B10,1)</f>
        <v>0.729375</v>
      </c>
      <c r="L1317" s="31" t="n">
        <f aca="false">L1316+K1317</f>
        <v>384.653</v>
      </c>
    </row>
    <row r="1318" customFormat="false" ht="15" hidden="false" customHeight="false" outlineLevel="0" collapsed="false">
      <c r="J1318" s="30" t="n">
        <v>0.55925</v>
      </c>
      <c r="K1318" s="31" t="n">
        <f aca="false">MIN(MAX(IF($B16=1,$B6+$B7*(J1318-0.5),$B6),0),1)*IF(AND($B17=1,J1318&lt;$B8),1-$B9,1)*IF(AND($B18=1,J1318&lt;$B11),1-$B10,1)</f>
        <v>0.729625</v>
      </c>
      <c r="L1318" s="31" t="n">
        <f aca="false">L1317+K1318</f>
        <v>385.382625</v>
      </c>
    </row>
    <row r="1319" customFormat="false" ht="15" hidden="false" customHeight="false" outlineLevel="0" collapsed="false">
      <c r="J1319" s="30" t="n">
        <v>0.55975</v>
      </c>
      <c r="K1319" s="31" t="n">
        <f aca="false">MIN(MAX(IF($B16=1,$B6+$B7*(J1319-0.5),$B6),0),1)*IF(AND($B17=1,J1319&lt;$B8),1-$B9,1)*IF(AND($B18=1,J1319&lt;$B11),1-$B10,1)</f>
        <v>0.729875</v>
      </c>
      <c r="L1319" s="31" t="n">
        <f aca="false">L1318+K1319</f>
        <v>386.1125</v>
      </c>
    </row>
    <row r="1320" customFormat="false" ht="15" hidden="false" customHeight="false" outlineLevel="0" collapsed="false">
      <c r="J1320" s="30" t="n">
        <v>0.56025</v>
      </c>
      <c r="K1320" s="31" t="n">
        <f aca="false">MIN(MAX(IF($B16=1,$B6+$B7*(J1320-0.5),$B6),0),1)*IF(AND($B17=1,J1320&lt;$B8),1-$B9,1)*IF(AND($B18=1,J1320&lt;$B11),1-$B10,1)</f>
        <v>0.730125</v>
      </c>
      <c r="L1320" s="31" t="n">
        <f aca="false">L1319+K1320</f>
        <v>386.842625</v>
      </c>
    </row>
    <row r="1321" customFormat="false" ht="15" hidden="false" customHeight="false" outlineLevel="0" collapsed="false">
      <c r="J1321" s="30" t="n">
        <v>0.56075</v>
      </c>
      <c r="K1321" s="31" t="n">
        <f aca="false">MIN(MAX(IF($B16=1,$B6+$B7*(J1321-0.5),$B6),0),1)*IF(AND($B17=1,J1321&lt;$B8),1-$B9,1)*IF(AND($B18=1,J1321&lt;$B11),1-$B10,1)</f>
        <v>0.730375</v>
      </c>
      <c r="L1321" s="31" t="n">
        <f aca="false">L1320+K1321</f>
        <v>387.573</v>
      </c>
    </row>
    <row r="1322" customFormat="false" ht="15" hidden="false" customHeight="false" outlineLevel="0" collapsed="false">
      <c r="J1322" s="30" t="n">
        <v>0.56125</v>
      </c>
      <c r="K1322" s="31" t="n">
        <f aca="false">MIN(MAX(IF($B16=1,$B6+$B7*(J1322-0.5),$B6),0),1)*IF(AND($B17=1,J1322&lt;$B8),1-$B9,1)*IF(AND($B18=1,J1322&lt;$B11),1-$B10,1)</f>
        <v>0.730625</v>
      </c>
      <c r="L1322" s="31" t="n">
        <f aca="false">L1321+K1322</f>
        <v>388.303625</v>
      </c>
    </row>
    <row r="1323" customFormat="false" ht="15" hidden="false" customHeight="false" outlineLevel="0" collapsed="false">
      <c r="J1323" s="30" t="n">
        <v>0.56175</v>
      </c>
      <c r="K1323" s="31" t="n">
        <f aca="false">MIN(MAX(IF($B16=1,$B6+$B7*(J1323-0.5),$B6),0),1)*IF(AND($B17=1,J1323&lt;$B8),1-$B9,1)*IF(AND($B18=1,J1323&lt;$B11),1-$B10,1)</f>
        <v>0.730875</v>
      </c>
      <c r="L1323" s="31" t="n">
        <f aca="false">L1322+K1323</f>
        <v>389.0345</v>
      </c>
    </row>
    <row r="1324" customFormat="false" ht="15" hidden="false" customHeight="false" outlineLevel="0" collapsed="false">
      <c r="J1324" s="30" t="n">
        <v>0.56225</v>
      </c>
      <c r="K1324" s="31" t="n">
        <f aca="false">MIN(MAX(IF($B16=1,$B6+$B7*(J1324-0.5),$B6),0),1)*IF(AND($B17=1,J1324&lt;$B8),1-$B9,1)*IF(AND($B18=1,J1324&lt;$B11),1-$B10,1)</f>
        <v>0.731125</v>
      </c>
      <c r="L1324" s="31" t="n">
        <f aca="false">L1323+K1324</f>
        <v>389.765625</v>
      </c>
    </row>
    <row r="1325" customFormat="false" ht="15" hidden="false" customHeight="false" outlineLevel="0" collapsed="false">
      <c r="J1325" s="30" t="n">
        <v>0.56275</v>
      </c>
      <c r="K1325" s="31" t="n">
        <f aca="false">MIN(MAX(IF($B16=1,$B6+$B7*(J1325-0.5),$B6),0),1)*IF(AND($B17=1,J1325&lt;$B8),1-$B9,1)*IF(AND($B18=1,J1325&lt;$B11),1-$B10,1)</f>
        <v>0.731375</v>
      </c>
      <c r="L1325" s="31" t="n">
        <f aca="false">L1324+K1325</f>
        <v>390.497</v>
      </c>
    </row>
    <row r="1326" customFormat="false" ht="15" hidden="false" customHeight="false" outlineLevel="0" collapsed="false">
      <c r="J1326" s="30" t="n">
        <v>0.56325</v>
      </c>
      <c r="K1326" s="31" t="n">
        <f aca="false">MIN(MAX(IF($B16=1,$B6+$B7*(J1326-0.5),$B6),0),1)*IF(AND($B17=1,J1326&lt;$B8),1-$B9,1)*IF(AND($B18=1,J1326&lt;$B11),1-$B10,1)</f>
        <v>0.731625</v>
      </c>
      <c r="L1326" s="31" t="n">
        <f aca="false">L1325+K1326</f>
        <v>391.228625</v>
      </c>
    </row>
    <row r="1327" customFormat="false" ht="15" hidden="false" customHeight="false" outlineLevel="0" collapsed="false">
      <c r="J1327" s="30" t="n">
        <v>0.56375</v>
      </c>
      <c r="K1327" s="31" t="n">
        <f aca="false">MIN(MAX(IF($B16=1,$B6+$B7*(J1327-0.5),$B6),0),1)*IF(AND($B17=1,J1327&lt;$B8),1-$B9,1)*IF(AND($B18=1,J1327&lt;$B11),1-$B10,1)</f>
        <v>0.731875</v>
      </c>
      <c r="L1327" s="31" t="n">
        <f aca="false">L1326+K1327</f>
        <v>391.9605</v>
      </c>
    </row>
    <row r="1328" customFormat="false" ht="15" hidden="false" customHeight="false" outlineLevel="0" collapsed="false">
      <c r="J1328" s="30" t="n">
        <v>0.56425</v>
      </c>
      <c r="K1328" s="31" t="n">
        <f aca="false">MIN(MAX(IF($B16=1,$B6+$B7*(J1328-0.5),$B6),0),1)*IF(AND($B17=1,J1328&lt;$B8),1-$B9,1)*IF(AND($B18=1,J1328&lt;$B11),1-$B10,1)</f>
        <v>0.732125</v>
      </c>
      <c r="L1328" s="31" t="n">
        <f aca="false">L1327+K1328</f>
        <v>392.692625</v>
      </c>
    </row>
    <row r="1329" customFormat="false" ht="15" hidden="false" customHeight="false" outlineLevel="0" collapsed="false">
      <c r="J1329" s="30" t="n">
        <v>0.56475</v>
      </c>
      <c r="K1329" s="31" t="n">
        <f aca="false">MIN(MAX(IF($B16=1,$B6+$B7*(J1329-0.5),$B6),0),1)*IF(AND($B17=1,J1329&lt;$B8),1-$B9,1)*IF(AND($B18=1,J1329&lt;$B11),1-$B10,1)</f>
        <v>0.732375</v>
      </c>
      <c r="L1329" s="31" t="n">
        <f aca="false">L1328+K1329</f>
        <v>393.425</v>
      </c>
    </row>
    <row r="1330" customFormat="false" ht="15" hidden="false" customHeight="false" outlineLevel="0" collapsed="false">
      <c r="J1330" s="30" t="n">
        <v>0.56525</v>
      </c>
      <c r="K1330" s="31" t="n">
        <f aca="false">MIN(MAX(IF($B16=1,$B6+$B7*(J1330-0.5),$B6),0),1)*IF(AND($B17=1,J1330&lt;$B8),1-$B9,1)*IF(AND($B18=1,J1330&lt;$B11),1-$B10,1)</f>
        <v>0.732625</v>
      </c>
      <c r="L1330" s="31" t="n">
        <f aca="false">L1329+K1330</f>
        <v>394.157625</v>
      </c>
    </row>
    <row r="1331" customFormat="false" ht="15" hidden="false" customHeight="false" outlineLevel="0" collapsed="false">
      <c r="J1331" s="30" t="n">
        <v>0.56575</v>
      </c>
      <c r="K1331" s="31" t="n">
        <f aca="false">MIN(MAX(IF($B16=1,$B6+$B7*(J1331-0.5),$B6),0),1)*IF(AND($B17=1,J1331&lt;$B8),1-$B9,1)*IF(AND($B18=1,J1331&lt;$B11),1-$B10,1)</f>
        <v>0.732875</v>
      </c>
      <c r="L1331" s="31" t="n">
        <f aca="false">L1330+K1331</f>
        <v>394.8905</v>
      </c>
    </row>
    <row r="1332" customFormat="false" ht="15" hidden="false" customHeight="false" outlineLevel="0" collapsed="false">
      <c r="J1332" s="30" t="n">
        <v>0.56625</v>
      </c>
      <c r="K1332" s="31" t="n">
        <f aca="false">MIN(MAX(IF($B16=1,$B6+$B7*(J1332-0.5),$B6),0),1)*IF(AND($B17=1,J1332&lt;$B8),1-$B9,1)*IF(AND($B18=1,J1332&lt;$B11),1-$B10,1)</f>
        <v>0.733125</v>
      </c>
      <c r="L1332" s="31" t="n">
        <f aca="false">L1331+K1332</f>
        <v>395.623625</v>
      </c>
    </row>
    <row r="1333" customFormat="false" ht="15" hidden="false" customHeight="false" outlineLevel="0" collapsed="false">
      <c r="J1333" s="30" t="n">
        <v>0.56675</v>
      </c>
      <c r="K1333" s="31" t="n">
        <f aca="false">MIN(MAX(IF($B16=1,$B6+$B7*(J1333-0.5),$B6),0),1)*IF(AND($B17=1,J1333&lt;$B8),1-$B9,1)*IF(AND($B18=1,J1333&lt;$B11),1-$B10,1)</f>
        <v>0.733375</v>
      </c>
      <c r="L1333" s="31" t="n">
        <f aca="false">L1332+K1333</f>
        <v>396.357</v>
      </c>
    </row>
    <row r="1334" customFormat="false" ht="15" hidden="false" customHeight="false" outlineLevel="0" collapsed="false">
      <c r="J1334" s="30" t="n">
        <v>0.56725</v>
      </c>
      <c r="K1334" s="31" t="n">
        <f aca="false">MIN(MAX(IF($B16=1,$B6+$B7*(J1334-0.5),$B6),0),1)*IF(AND($B17=1,J1334&lt;$B8),1-$B9,1)*IF(AND($B18=1,J1334&lt;$B11),1-$B10,1)</f>
        <v>0.733625</v>
      </c>
      <c r="L1334" s="31" t="n">
        <f aca="false">L1333+K1334</f>
        <v>397.090625</v>
      </c>
    </row>
    <row r="1335" customFormat="false" ht="15" hidden="false" customHeight="false" outlineLevel="0" collapsed="false">
      <c r="J1335" s="30" t="n">
        <v>0.56775</v>
      </c>
      <c r="K1335" s="31" t="n">
        <f aca="false">MIN(MAX(IF($B16=1,$B6+$B7*(J1335-0.5),$B6),0),1)*IF(AND($B17=1,J1335&lt;$B8),1-$B9,1)*IF(AND($B18=1,J1335&lt;$B11),1-$B10,1)</f>
        <v>0.733875</v>
      </c>
      <c r="L1335" s="31" t="n">
        <f aca="false">L1334+K1335</f>
        <v>397.8245</v>
      </c>
    </row>
    <row r="1336" customFormat="false" ht="15" hidden="false" customHeight="false" outlineLevel="0" collapsed="false">
      <c r="J1336" s="30" t="n">
        <v>0.56825</v>
      </c>
      <c r="K1336" s="31" t="n">
        <f aca="false">MIN(MAX(IF($B16=1,$B6+$B7*(J1336-0.5),$B6),0),1)*IF(AND($B17=1,J1336&lt;$B8),1-$B9,1)*IF(AND($B18=1,J1336&lt;$B11),1-$B10,1)</f>
        <v>0.734125</v>
      </c>
      <c r="L1336" s="31" t="n">
        <f aca="false">L1335+K1336</f>
        <v>398.558625</v>
      </c>
    </row>
    <row r="1337" customFormat="false" ht="15" hidden="false" customHeight="false" outlineLevel="0" collapsed="false">
      <c r="J1337" s="30" t="n">
        <v>0.56875</v>
      </c>
      <c r="K1337" s="31" t="n">
        <f aca="false">MIN(MAX(IF($B16=1,$B6+$B7*(J1337-0.5),$B6),0),1)*IF(AND($B17=1,J1337&lt;$B8),1-$B9,1)*IF(AND($B18=1,J1337&lt;$B11),1-$B10,1)</f>
        <v>0.734375</v>
      </c>
      <c r="L1337" s="31" t="n">
        <f aca="false">L1336+K1337</f>
        <v>399.293</v>
      </c>
    </row>
    <row r="1338" customFormat="false" ht="15" hidden="false" customHeight="false" outlineLevel="0" collapsed="false">
      <c r="J1338" s="30" t="n">
        <v>0.56925</v>
      </c>
      <c r="K1338" s="31" t="n">
        <f aca="false">MIN(MAX(IF($B16=1,$B6+$B7*(J1338-0.5),$B6),0),1)*IF(AND($B17=1,J1338&lt;$B8),1-$B9,1)*IF(AND($B18=1,J1338&lt;$B11),1-$B10,1)</f>
        <v>0.734625</v>
      </c>
      <c r="L1338" s="31" t="n">
        <f aca="false">L1337+K1338</f>
        <v>400.027625</v>
      </c>
    </row>
    <row r="1339" customFormat="false" ht="15" hidden="false" customHeight="false" outlineLevel="0" collapsed="false">
      <c r="J1339" s="30" t="n">
        <v>0.56975</v>
      </c>
      <c r="K1339" s="31" t="n">
        <f aca="false">MIN(MAX(IF($B16=1,$B6+$B7*(J1339-0.5),$B6),0),1)*IF(AND($B17=1,J1339&lt;$B8),1-$B9,1)*IF(AND($B18=1,J1339&lt;$B11),1-$B10,1)</f>
        <v>0.734875</v>
      </c>
      <c r="L1339" s="31" t="n">
        <f aca="false">L1338+K1339</f>
        <v>400.7625</v>
      </c>
    </row>
    <row r="1340" customFormat="false" ht="15" hidden="false" customHeight="false" outlineLevel="0" collapsed="false">
      <c r="J1340" s="30" t="n">
        <v>0.57025</v>
      </c>
      <c r="K1340" s="31" t="n">
        <f aca="false">MIN(MAX(IF($B16=1,$B6+$B7*(J1340-0.5),$B6),0),1)*IF(AND($B17=1,J1340&lt;$B8),1-$B9,1)*IF(AND($B18=1,J1340&lt;$B11),1-$B10,1)</f>
        <v>0.735125</v>
      </c>
      <c r="L1340" s="31" t="n">
        <f aca="false">L1339+K1340</f>
        <v>401.497625</v>
      </c>
    </row>
    <row r="1341" customFormat="false" ht="15" hidden="false" customHeight="false" outlineLevel="0" collapsed="false">
      <c r="J1341" s="30" t="n">
        <v>0.57075</v>
      </c>
      <c r="K1341" s="31" t="n">
        <f aca="false">MIN(MAX(IF($B16=1,$B6+$B7*(J1341-0.5),$B6),0),1)*IF(AND($B17=1,J1341&lt;$B8),1-$B9,1)*IF(AND($B18=1,J1341&lt;$B11),1-$B10,1)</f>
        <v>0.735375</v>
      </c>
      <c r="L1341" s="31" t="n">
        <f aca="false">L1340+K1341</f>
        <v>402.233</v>
      </c>
    </row>
    <row r="1342" customFormat="false" ht="15" hidden="false" customHeight="false" outlineLevel="0" collapsed="false">
      <c r="J1342" s="30" t="n">
        <v>0.57125</v>
      </c>
      <c r="K1342" s="31" t="n">
        <f aca="false">MIN(MAX(IF($B16=1,$B6+$B7*(J1342-0.5),$B6),0),1)*IF(AND($B17=1,J1342&lt;$B8),1-$B9,1)*IF(AND($B18=1,J1342&lt;$B11),1-$B10,1)</f>
        <v>0.735625</v>
      </c>
      <c r="L1342" s="31" t="n">
        <f aca="false">L1341+K1342</f>
        <v>402.968625</v>
      </c>
    </row>
    <row r="1343" customFormat="false" ht="15" hidden="false" customHeight="false" outlineLevel="0" collapsed="false">
      <c r="J1343" s="30" t="n">
        <v>0.57175</v>
      </c>
      <c r="K1343" s="31" t="n">
        <f aca="false">MIN(MAX(IF($B16=1,$B6+$B7*(J1343-0.5),$B6),0),1)*IF(AND($B17=1,J1343&lt;$B8),1-$B9,1)*IF(AND($B18=1,J1343&lt;$B11),1-$B10,1)</f>
        <v>0.735875</v>
      </c>
      <c r="L1343" s="31" t="n">
        <f aca="false">L1342+K1343</f>
        <v>403.7045</v>
      </c>
    </row>
    <row r="1344" customFormat="false" ht="15" hidden="false" customHeight="false" outlineLevel="0" collapsed="false">
      <c r="J1344" s="30" t="n">
        <v>0.57225</v>
      </c>
      <c r="K1344" s="31" t="n">
        <f aca="false">MIN(MAX(IF($B16=1,$B6+$B7*(J1344-0.5),$B6),0),1)*IF(AND($B17=1,J1344&lt;$B8),1-$B9,1)*IF(AND($B18=1,J1344&lt;$B11),1-$B10,1)</f>
        <v>0.736125</v>
      </c>
      <c r="L1344" s="31" t="n">
        <f aca="false">L1343+K1344</f>
        <v>404.440625</v>
      </c>
    </row>
    <row r="1345" customFormat="false" ht="15" hidden="false" customHeight="false" outlineLevel="0" collapsed="false">
      <c r="J1345" s="30" t="n">
        <v>0.57275</v>
      </c>
      <c r="K1345" s="31" t="n">
        <f aca="false">MIN(MAX(IF($B16=1,$B6+$B7*(J1345-0.5),$B6),0),1)*IF(AND($B17=1,J1345&lt;$B8),1-$B9,1)*IF(AND($B18=1,J1345&lt;$B11),1-$B10,1)</f>
        <v>0.736375</v>
      </c>
      <c r="L1345" s="31" t="n">
        <f aca="false">L1344+K1345</f>
        <v>405.177</v>
      </c>
    </row>
    <row r="1346" customFormat="false" ht="15" hidden="false" customHeight="false" outlineLevel="0" collapsed="false">
      <c r="J1346" s="30" t="n">
        <v>0.57325</v>
      </c>
      <c r="K1346" s="31" t="n">
        <f aca="false">MIN(MAX(IF($B16=1,$B6+$B7*(J1346-0.5),$B6),0),1)*IF(AND($B17=1,J1346&lt;$B8),1-$B9,1)*IF(AND($B18=1,J1346&lt;$B11),1-$B10,1)</f>
        <v>0.736625</v>
      </c>
      <c r="L1346" s="31" t="n">
        <f aca="false">L1345+K1346</f>
        <v>405.913625</v>
      </c>
    </row>
    <row r="1347" customFormat="false" ht="15" hidden="false" customHeight="false" outlineLevel="0" collapsed="false">
      <c r="J1347" s="30" t="n">
        <v>0.57375</v>
      </c>
      <c r="K1347" s="31" t="n">
        <f aca="false">MIN(MAX(IF($B16=1,$B6+$B7*(J1347-0.5),$B6),0),1)*IF(AND($B17=1,J1347&lt;$B8),1-$B9,1)*IF(AND($B18=1,J1347&lt;$B11),1-$B10,1)</f>
        <v>0.736875</v>
      </c>
      <c r="L1347" s="31" t="n">
        <f aca="false">L1346+K1347</f>
        <v>406.6505</v>
      </c>
    </row>
    <row r="1348" customFormat="false" ht="15" hidden="false" customHeight="false" outlineLevel="0" collapsed="false">
      <c r="J1348" s="30" t="n">
        <v>0.57425</v>
      </c>
      <c r="K1348" s="31" t="n">
        <f aca="false">MIN(MAX(IF($B16=1,$B6+$B7*(J1348-0.5),$B6),0),1)*IF(AND($B17=1,J1348&lt;$B8),1-$B9,1)*IF(AND($B18=1,J1348&lt;$B11),1-$B10,1)</f>
        <v>0.737125</v>
      </c>
      <c r="L1348" s="31" t="n">
        <f aca="false">L1347+K1348</f>
        <v>407.387625</v>
      </c>
    </row>
    <row r="1349" customFormat="false" ht="15" hidden="false" customHeight="false" outlineLevel="0" collapsed="false">
      <c r="J1349" s="30" t="n">
        <v>0.57475</v>
      </c>
      <c r="K1349" s="31" t="n">
        <f aca="false">MIN(MAX(IF($B16=1,$B6+$B7*(J1349-0.5),$B6),0),1)*IF(AND($B17=1,J1349&lt;$B8),1-$B9,1)*IF(AND($B18=1,J1349&lt;$B11),1-$B10,1)</f>
        <v>0.737375</v>
      </c>
      <c r="L1349" s="31" t="n">
        <f aca="false">L1348+K1349</f>
        <v>408.125</v>
      </c>
    </row>
    <row r="1350" customFormat="false" ht="15" hidden="false" customHeight="false" outlineLevel="0" collapsed="false">
      <c r="J1350" s="30" t="n">
        <v>0.57525</v>
      </c>
      <c r="K1350" s="31" t="n">
        <f aca="false">MIN(MAX(IF($B16=1,$B6+$B7*(J1350-0.5),$B6),0),1)*IF(AND($B17=1,J1350&lt;$B8),1-$B9,1)*IF(AND($B18=1,J1350&lt;$B11),1-$B10,1)</f>
        <v>0.737625</v>
      </c>
      <c r="L1350" s="31" t="n">
        <f aca="false">L1349+K1350</f>
        <v>408.862625</v>
      </c>
    </row>
    <row r="1351" customFormat="false" ht="15" hidden="false" customHeight="false" outlineLevel="0" collapsed="false">
      <c r="J1351" s="30" t="n">
        <v>0.57575</v>
      </c>
      <c r="K1351" s="31" t="n">
        <f aca="false">MIN(MAX(IF($B16=1,$B6+$B7*(J1351-0.5),$B6),0),1)*IF(AND($B17=1,J1351&lt;$B8),1-$B9,1)*IF(AND($B18=1,J1351&lt;$B11),1-$B10,1)</f>
        <v>0.737875</v>
      </c>
      <c r="L1351" s="31" t="n">
        <f aca="false">L1350+K1351</f>
        <v>409.6005</v>
      </c>
    </row>
    <row r="1352" customFormat="false" ht="15" hidden="false" customHeight="false" outlineLevel="0" collapsed="false">
      <c r="J1352" s="30" t="n">
        <v>0.57625</v>
      </c>
      <c r="K1352" s="31" t="n">
        <f aca="false">MIN(MAX(IF($B16=1,$B6+$B7*(J1352-0.5),$B6),0),1)*IF(AND($B17=1,J1352&lt;$B8),1-$B9,1)*IF(AND($B18=1,J1352&lt;$B11),1-$B10,1)</f>
        <v>0.738125</v>
      </c>
      <c r="L1352" s="31" t="n">
        <f aca="false">L1351+K1352</f>
        <v>410.338625</v>
      </c>
    </row>
    <row r="1353" customFormat="false" ht="15" hidden="false" customHeight="false" outlineLevel="0" collapsed="false">
      <c r="J1353" s="30" t="n">
        <v>0.57675</v>
      </c>
      <c r="K1353" s="31" t="n">
        <f aca="false">MIN(MAX(IF($B16=1,$B6+$B7*(J1353-0.5),$B6),0),1)*IF(AND($B17=1,J1353&lt;$B8),1-$B9,1)*IF(AND($B18=1,J1353&lt;$B11),1-$B10,1)</f>
        <v>0.738375</v>
      </c>
      <c r="L1353" s="31" t="n">
        <f aca="false">L1352+K1353</f>
        <v>411.077</v>
      </c>
    </row>
    <row r="1354" customFormat="false" ht="15" hidden="false" customHeight="false" outlineLevel="0" collapsed="false">
      <c r="J1354" s="30" t="n">
        <v>0.57725</v>
      </c>
      <c r="K1354" s="31" t="n">
        <f aca="false">MIN(MAX(IF($B16=1,$B6+$B7*(J1354-0.5),$B6),0),1)*IF(AND($B17=1,J1354&lt;$B8),1-$B9,1)*IF(AND($B18=1,J1354&lt;$B11),1-$B10,1)</f>
        <v>0.738625</v>
      </c>
      <c r="L1354" s="31" t="n">
        <f aca="false">L1353+K1354</f>
        <v>411.815625</v>
      </c>
    </row>
    <row r="1355" customFormat="false" ht="15" hidden="false" customHeight="false" outlineLevel="0" collapsed="false">
      <c r="J1355" s="30" t="n">
        <v>0.57775</v>
      </c>
      <c r="K1355" s="31" t="n">
        <f aca="false">MIN(MAX(IF($B16=1,$B6+$B7*(J1355-0.5),$B6),0),1)*IF(AND($B17=1,J1355&lt;$B8),1-$B9,1)*IF(AND($B18=1,J1355&lt;$B11),1-$B10,1)</f>
        <v>0.738875</v>
      </c>
      <c r="L1355" s="31" t="n">
        <f aca="false">L1354+K1355</f>
        <v>412.5545</v>
      </c>
    </row>
    <row r="1356" customFormat="false" ht="15" hidden="false" customHeight="false" outlineLevel="0" collapsed="false">
      <c r="J1356" s="30" t="n">
        <v>0.57825</v>
      </c>
      <c r="K1356" s="31" t="n">
        <f aca="false">MIN(MAX(IF($B16=1,$B6+$B7*(J1356-0.5),$B6),0),1)*IF(AND($B17=1,J1356&lt;$B8),1-$B9,1)*IF(AND($B18=1,J1356&lt;$B11),1-$B10,1)</f>
        <v>0.739125</v>
      </c>
      <c r="L1356" s="31" t="n">
        <f aca="false">L1355+K1356</f>
        <v>413.293625</v>
      </c>
    </row>
    <row r="1357" customFormat="false" ht="15" hidden="false" customHeight="false" outlineLevel="0" collapsed="false">
      <c r="J1357" s="30" t="n">
        <v>0.57875</v>
      </c>
      <c r="K1357" s="31" t="n">
        <f aca="false">MIN(MAX(IF($B16=1,$B6+$B7*(J1357-0.5),$B6),0),1)*IF(AND($B17=1,J1357&lt;$B8),1-$B9,1)*IF(AND($B18=1,J1357&lt;$B11),1-$B10,1)</f>
        <v>0.739375</v>
      </c>
      <c r="L1357" s="31" t="n">
        <f aca="false">L1356+K1357</f>
        <v>414.033</v>
      </c>
    </row>
    <row r="1358" customFormat="false" ht="15" hidden="false" customHeight="false" outlineLevel="0" collapsed="false">
      <c r="J1358" s="30" t="n">
        <v>0.57925</v>
      </c>
      <c r="K1358" s="31" t="n">
        <f aca="false">MIN(MAX(IF($B16=1,$B6+$B7*(J1358-0.5),$B6),0),1)*IF(AND($B17=1,J1358&lt;$B8),1-$B9,1)*IF(AND($B18=1,J1358&lt;$B11),1-$B10,1)</f>
        <v>0.739625</v>
      </c>
      <c r="L1358" s="31" t="n">
        <f aca="false">L1357+K1358</f>
        <v>414.772625</v>
      </c>
    </row>
    <row r="1359" customFormat="false" ht="15" hidden="false" customHeight="false" outlineLevel="0" collapsed="false">
      <c r="J1359" s="30" t="n">
        <v>0.57975</v>
      </c>
      <c r="K1359" s="31" t="n">
        <f aca="false">MIN(MAX(IF($B16=1,$B6+$B7*(J1359-0.5),$B6),0),1)*IF(AND($B17=1,J1359&lt;$B8),1-$B9,1)*IF(AND($B18=1,J1359&lt;$B11),1-$B10,1)</f>
        <v>0.739875</v>
      </c>
      <c r="L1359" s="31" t="n">
        <f aca="false">L1358+K1359</f>
        <v>415.5125</v>
      </c>
    </row>
    <row r="1360" customFormat="false" ht="15" hidden="false" customHeight="false" outlineLevel="0" collapsed="false">
      <c r="J1360" s="30" t="n">
        <v>0.58025</v>
      </c>
      <c r="K1360" s="31" t="n">
        <f aca="false">MIN(MAX(IF($B16=1,$B6+$B7*(J1360-0.5),$B6),0),1)*IF(AND($B17=1,J1360&lt;$B8),1-$B9,1)*IF(AND($B18=1,J1360&lt;$B11),1-$B10,1)</f>
        <v>0.740125</v>
      </c>
      <c r="L1360" s="31" t="n">
        <f aca="false">L1359+K1360</f>
        <v>416.252625</v>
      </c>
    </row>
    <row r="1361" customFormat="false" ht="15" hidden="false" customHeight="false" outlineLevel="0" collapsed="false">
      <c r="J1361" s="30" t="n">
        <v>0.58075</v>
      </c>
      <c r="K1361" s="31" t="n">
        <f aca="false">MIN(MAX(IF($B16=1,$B6+$B7*(J1361-0.5),$B6),0),1)*IF(AND($B17=1,J1361&lt;$B8),1-$B9,1)*IF(AND($B18=1,J1361&lt;$B11),1-$B10,1)</f>
        <v>0.740375</v>
      </c>
      <c r="L1361" s="31" t="n">
        <f aca="false">L1360+K1361</f>
        <v>416.993</v>
      </c>
    </row>
    <row r="1362" customFormat="false" ht="15" hidden="false" customHeight="false" outlineLevel="0" collapsed="false">
      <c r="J1362" s="30" t="n">
        <v>0.58125</v>
      </c>
      <c r="K1362" s="31" t="n">
        <f aca="false">MIN(MAX(IF($B16=1,$B6+$B7*(J1362-0.5),$B6),0),1)*IF(AND($B17=1,J1362&lt;$B8),1-$B9,1)*IF(AND($B18=1,J1362&lt;$B11),1-$B10,1)</f>
        <v>0.740625</v>
      </c>
      <c r="L1362" s="31" t="n">
        <f aca="false">L1361+K1362</f>
        <v>417.733625</v>
      </c>
    </row>
    <row r="1363" customFormat="false" ht="15" hidden="false" customHeight="false" outlineLevel="0" collapsed="false">
      <c r="J1363" s="30" t="n">
        <v>0.58175</v>
      </c>
      <c r="K1363" s="31" t="n">
        <f aca="false">MIN(MAX(IF($B16=1,$B6+$B7*(J1363-0.5),$B6),0),1)*IF(AND($B17=1,J1363&lt;$B8),1-$B9,1)*IF(AND($B18=1,J1363&lt;$B11),1-$B10,1)</f>
        <v>0.740875</v>
      </c>
      <c r="L1363" s="31" t="n">
        <f aca="false">L1362+K1363</f>
        <v>418.4745</v>
      </c>
    </row>
    <row r="1364" customFormat="false" ht="15" hidden="false" customHeight="false" outlineLevel="0" collapsed="false">
      <c r="J1364" s="30" t="n">
        <v>0.58225</v>
      </c>
      <c r="K1364" s="31" t="n">
        <f aca="false">MIN(MAX(IF($B16=1,$B6+$B7*(J1364-0.5),$B6),0),1)*IF(AND($B17=1,J1364&lt;$B8),1-$B9,1)*IF(AND($B18=1,J1364&lt;$B11),1-$B10,1)</f>
        <v>0.741125</v>
      </c>
      <c r="L1364" s="31" t="n">
        <f aca="false">L1363+K1364</f>
        <v>419.215625</v>
      </c>
    </row>
    <row r="1365" customFormat="false" ht="15" hidden="false" customHeight="false" outlineLevel="0" collapsed="false">
      <c r="J1365" s="30" t="n">
        <v>0.58275</v>
      </c>
      <c r="K1365" s="31" t="n">
        <f aca="false">MIN(MAX(IF($B16=1,$B6+$B7*(J1365-0.5),$B6),0),1)*IF(AND($B17=1,J1365&lt;$B8),1-$B9,1)*IF(AND($B18=1,J1365&lt;$B11),1-$B10,1)</f>
        <v>0.741375</v>
      </c>
      <c r="L1365" s="31" t="n">
        <f aca="false">L1364+K1365</f>
        <v>419.957</v>
      </c>
    </row>
    <row r="1366" customFormat="false" ht="15" hidden="false" customHeight="false" outlineLevel="0" collapsed="false">
      <c r="J1366" s="30" t="n">
        <v>0.58325</v>
      </c>
      <c r="K1366" s="31" t="n">
        <f aca="false">MIN(MAX(IF($B16=1,$B6+$B7*(J1366-0.5),$B6),0),1)*IF(AND($B17=1,J1366&lt;$B8),1-$B9,1)*IF(AND($B18=1,J1366&lt;$B11),1-$B10,1)</f>
        <v>0.741625</v>
      </c>
      <c r="L1366" s="31" t="n">
        <f aca="false">L1365+K1366</f>
        <v>420.698625</v>
      </c>
    </row>
    <row r="1367" customFormat="false" ht="15" hidden="false" customHeight="false" outlineLevel="0" collapsed="false">
      <c r="J1367" s="30" t="n">
        <v>0.58375</v>
      </c>
      <c r="K1367" s="31" t="n">
        <f aca="false">MIN(MAX(IF($B16=1,$B6+$B7*(J1367-0.5),$B6),0),1)*IF(AND($B17=1,J1367&lt;$B8),1-$B9,1)*IF(AND($B18=1,J1367&lt;$B11),1-$B10,1)</f>
        <v>0.741875</v>
      </c>
      <c r="L1367" s="31" t="n">
        <f aca="false">L1366+K1367</f>
        <v>421.4405</v>
      </c>
    </row>
    <row r="1368" customFormat="false" ht="15" hidden="false" customHeight="false" outlineLevel="0" collapsed="false">
      <c r="J1368" s="30" t="n">
        <v>0.58425</v>
      </c>
      <c r="K1368" s="31" t="n">
        <f aca="false">MIN(MAX(IF($B16=1,$B6+$B7*(J1368-0.5),$B6),0),1)*IF(AND($B17=1,J1368&lt;$B8),1-$B9,1)*IF(AND($B18=1,J1368&lt;$B11),1-$B10,1)</f>
        <v>0.742125</v>
      </c>
      <c r="L1368" s="31" t="n">
        <f aca="false">L1367+K1368</f>
        <v>422.182625</v>
      </c>
    </row>
    <row r="1369" customFormat="false" ht="15" hidden="false" customHeight="false" outlineLevel="0" collapsed="false">
      <c r="J1369" s="30" t="n">
        <v>0.58475</v>
      </c>
      <c r="K1369" s="31" t="n">
        <f aca="false">MIN(MAX(IF($B16=1,$B6+$B7*(J1369-0.5),$B6),0),1)*IF(AND($B17=1,J1369&lt;$B8),1-$B9,1)*IF(AND($B18=1,J1369&lt;$B11),1-$B10,1)</f>
        <v>0.742375</v>
      </c>
      <c r="L1369" s="31" t="n">
        <f aca="false">L1368+K1369</f>
        <v>422.925</v>
      </c>
    </row>
    <row r="1370" customFormat="false" ht="15" hidden="false" customHeight="false" outlineLevel="0" collapsed="false">
      <c r="J1370" s="30" t="n">
        <v>0.58525</v>
      </c>
      <c r="K1370" s="31" t="n">
        <f aca="false">MIN(MAX(IF($B16=1,$B6+$B7*(J1370-0.5),$B6),0),1)*IF(AND($B17=1,J1370&lt;$B8),1-$B9,1)*IF(AND($B18=1,J1370&lt;$B11),1-$B10,1)</f>
        <v>0.742625</v>
      </c>
      <c r="L1370" s="31" t="n">
        <f aca="false">L1369+K1370</f>
        <v>423.667625</v>
      </c>
    </row>
    <row r="1371" customFormat="false" ht="15" hidden="false" customHeight="false" outlineLevel="0" collapsed="false">
      <c r="J1371" s="30" t="n">
        <v>0.58575</v>
      </c>
      <c r="K1371" s="31" t="n">
        <f aca="false">MIN(MAX(IF($B16=1,$B6+$B7*(J1371-0.5),$B6),0),1)*IF(AND($B17=1,J1371&lt;$B8),1-$B9,1)*IF(AND($B18=1,J1371&lt;$B11),1-$B10,1)</f>
        <v>0.742875</v>
      </c>
      <c r="L1371" s="31" t="n">
        <f aca="false">L1370+K1371</f>
        <v>424.4105</v>
      </c>
    </row>
    <row r="1372" customFormat="false" ht="15" hidden="false" customHeight="false" outlineLevel="0" collapsed="false">
      <c r="J1372" s="30" t="n">
        <v>0.58625</v>
      </c>
      <c r="K1372" s="31" t="n">
        <f aca="false">MIN(MAX(IF($B16=1,$B6+$B7*(J1372-0.5),$B6),0),1)*IF(AND($B17=1,J1372&lt;$B8),1-$B9,1)*IF(AND($B18=1,J1372&lt;$B11),1-$B10,1)</f>
        <v>0.743125</v>
      </c>
      <c r="L1372" s="31" t="n">
        <f aca="false">L1371+K1372</f>
        <v>425.153625</v>
      </c>
    </row>
    <row r="1373" customFormat="false" ht="15" hidden="false" customHeight="false" outlineLevel="0" collapsed="false">
      <c r="J1373" s="30" t="n">
        <v>0.58675</v>
      </c>
      <c r="K1373" s="31" t="n">
        <f aca="false">MIN(MAX(IF($B16=1,$B6+$B7*(J1373-0.5),$B6),0),1)*IF(AND($B17=1,J1373&lt;$B8),1-$B9,1)*IF(AND($B18=1,J1373&lt;$B11),1-$B10,1)</f>
        <v>0.743375</v>
      </c>
      <c r="L1373" s="31" t="n">
        <f aca="false">L1372+K1373</f>
        <v>425.897</v>
      </c>
    </row>
    <row r="1374" customFormat="false" ht="15" hidden="false" customHeight="false" outlineLevel="0" collapsed="false">
      <c r="J1374" s="30" t="n">
        <v>0.58725</v>
      </c>
      <c r="K1374" s="31" t="n">
        <f aca="false">MIN(MAX(IF($B16=1,$B6+$B7*(J1374-0.5),$B6),0),1)*IF(AND($B17=1,J1374&lt;$B8),1-$B9,1)*IF(AND($B18=1,J1374&lt;$B11),1-$B10,1)</f>
        <v>0.743625</v>
      </c>
      <c r="L1374" s="31" t="n">
        <f aca="false">L1373+K1374</f>
        <v>426.640625</v>
      </c>
    </row>
    <row r="1375" customFormat="false" ht="15" hidden="false" customHeight="false" outlineLevel="0" collapsed="false">
      <c r="J1375" s="30" t="n">
        <v>0.58775</v>
      </c>
      <c r="K1375" s="31" t="n">
        <f aca="false">MIN(MAX(IF($B16=1,$B6+$B7*(J1375-0.5),$B6),0),1)*IF(AND($B17=1,J1375&lt;$B8),1-$B9,1)*IF(AND($B18=1,J1375&lt;$B11),1-$B10,1)</f>
        <v>0.743875</v>
      </c>
      <c r="L1375" s="31" t="n">
        <f aca="false">L1374+K1375</f>
        <v>427.3845</v>
      </c>
    </row>
    <row r="1376" customFormat="false" ht="15" hidden="false" customHeight="false" outlineLevel="0" collapsed="false">
      <c r="J1376" s="30" t="n">
        <v>0.58825</v>
      </c>
      <c r="K1376" s="31" t="n">
        <f aca="false">MIN(MAX(IF($B16=1,$B6+$B7*(J1376-0.5),$B6),0),1)*IF(AND($B17=1,J1376&lt;$B8),1-$B9,1)*IF(AND($B18=1,J1376&lt;$B11),1-$B10,1)</f>
        <v>0.744125</v>
      </c>
      <c r="L1376" s="31" t="n">
        <f aca="false">L1375+K1376</f>
        <v>428.128625</v>
      </c>
    </row>
    <row r="1377" customFormat="false" ht="15" hidden="false" customHeight="false" outlineLevel="0" collapsed="false">
      <c r="J1377" s="30" t="n">
        <v>0.58875</v>
      </c>
      <c r="K1377" s="31" t="n">
        <f aca="false">MIN(MAX(IF($B16=1,$B6+$B7*(J1377-0.5),$B6),0),1)*IF(AND($B17=1,J1377&lt;$B8),1-$B9,1)*IF(AND($B18=1,J1377&lt;$B11),1-$B10,1)</f>
        <v>0.744375</v>
      </c>
      <c r="L1377" s="31" t="n">
        <f aca="false">L1376+K1377</f>
        <v>428.873</v>
      </c>
    </row>
    <row r="1378" customFormat="false" ht="15" hidden="false" customHeight="false" outlineLevel="0" collapsed="false">
      <c r="J1378" s="30" t="n">
        <v>0.58925</v>
      </c>
      <c r="K1378" s="31" t="n">
        <f aca="false">MIN(MAX(IF($B16=1,$B6+$B7*(J1378-0.5),$B6),0),1)*IF(AND($B17=1,J1378&lt;$B8),1-$B9,1)*IF(AND($B18=1,J1378&lt;$B11),1-$B10,1)</f>
        <v>0.744625</v>
      </c>
      <c r="L1378" s="31" t="n">
        <f aca="false">L1377+K1378</f>
        <v>429.617625</v>
      </c>
    </row>
    <row r="1379" customFormat="false" ht="15" hidden="false" customHeight="false" outlineLevel="0" collapsed="false">
      <c r="J1379" s="30" t="n">
        <v>0.58975</v>
      </c>
      <c r="K1379" s="31" t="n">
        <f aca="false">MIN(MAX(IF($B16=1,$B6+$B7*(J1379-0.5),$B6),0),1)*IF(AND($B17=1,J1379&lt;$B8),1-$B9,1)*IF(AND($B18=1,J1379&lt;$B11),1-$B10,1)</f>
        <v>0.744875</v>
      </c>
      <c r="L1379" s="31" t="n">
        <f aca="false">L1378+K1379</f>
        <v>430.3625</v>
      </c>
    </row>
    <row r="1380" customFormat="false" ht="15" hidden="false" customHeight="false" outlineLevel="0" collapsed="false">
      <c r="J1380" s="30" t="n">
        <v>0.59025</v>
      </c>
      <c r="K1380" s="31" t="n">
        <f aca="false">MIN(MAX(IF($B16=1,$B6+$B7*(J1380-0.5),$B6),0),1)*IF(AND($B17=1,J1380&lt;$B8),1-$B9,1)*IF(AND($B18=1,J1380&lt;$B11),1-$B10,1)</f>
        <v>0.745125</v>
      </c>
      <c r="L1380" s="31" t="n">
        <f aca="false">L1379+K1380</f>
        <v>431.107625</v>
      </c>
    </row>
    <row r="1381" customFormat="false" ht="15" hidden="false" customHeight="false" outlineLevel="0" collapsed="false">
      <c r="J1381" s="30" t="n">
        <v>0.59075</v>
      </c>
      <c r="K1381" s="31" t="n">
        <f aca="false">MIN(MAX(IF($B16=1,$B6+$B7*(J1381-0.5),$B6),0),1)*IF(AND($B17=1,J1381&lt;$B8),1-$B9,1)*IF(AND($B18=1,J1381&lt;$B11),1-$B10,1)</f>
        <v>0.745375</v>
      </c>
      <c r="L1381" s="31" t="n">
        <f aca="false">L1380+K1381</f>
        <v>431.853</v>
      </c>
    </row>
    <row r="1382" customFormat="false" ht="15" hidden="false" customHeight="false" outlineLevel="0" collapsed="false">
      <c r="J1382" s="30" t="n">
        <v>0.59125</v>
      </c>
      <c r="K1382" s="31" t="n">
        <f aca="false">MIN(MAX(IF($B16=1,$B6+$B7*(J1382-0.5),$B6),0),1)*IF(AND($B17=1,J1382&lt;$B8),1-$B9,1)*IF(AND($B18=1,J1382&lt;$B11),1-$B10,1)</f>
        <v>0.745625</v>
      </c>
      <c r="L1382" s="31" t="n">
        <f aca="false">L1381+K1382</f>
        <v>432.598625</v>
      </c>
    </row>
    <row r="1383" customFormat="false" ht="15" hidden="false" customHeight="false" outlineLevel="0" collapsed="false">
      <c r="J1383" s="30" t="n">
        <v>0.59175</v>
      </c>
      <c r="K1383" s="31" t="n">
        <f aca="false">MIN(MAX(IF($B16=1,$B6+$B7*(J1383-0.5),$B6),0),1)*IF(AND($B17=1,J1383&lt;$B8),1-$B9,1)*IF(AND($B18=1,J1383&lt;$B11),1-$B10,1)</f>
        <v>0.745875</v>
      </c>
      <c r="L1383" s="31" t="n">
        <f aca="false">L1382+K1383</f>
        <v>433.3445</v>
      </c>
    </row>
    <row r="1384" customFormat="false" ht="15" hidden="false" customHeight="false" outlineLevel="0" collapsed="false">
      <c r="J1384" s="30" t="n">
        <v>0.59225</v>
      </c>
      <c r="K1384" s="31" t="n">
        <f aca="false">MIN(MAX(IF($B16=1,$B6+$B7*(J1384-0.5),$B6),0),1)*IF(AND($B17=1,J1384&lt;$B8),1-$B9,1)*IF(AND($B18=1,J1384&lt;$B11),1-$B10,1)</f>
        <v>0.746125</v>
      </c>
      <c r="L1384" s="31" t="n">
        <f aca="false">L1383+K1384</f>
        <v>434.090625</v>
      </c>
    </row>
    <row r="1385" customFormat="false" ht="15" hidden="false" customHeight="false" outlineLevel="0" collapsed="false">
      <c r="J1385" s="30" t="n">
        <v>0.59275</v>
      </c>
      <c r="K1385" s="31" t="n">
        <f aca="false">MIN(MAX(IF($B16=1,$B6+$B7*(J1385-0.5),$B6),0),1)*IF(AND($B17=1,J1385&lt;$B8),1-$B9,1)*IF(AND($B18=1,J1385&lt;$B11),1-$B10,1)</f>
        <v>0.746375</v>
      </c>
      <c r="L1385" s="31" t="n">
        <f aca="false">L1384+K1385</f>
        <v>434.837</v>
      </c>
    </row>
    <row r="1386" customFormat="false" ht="15" hidden="false" customHeight="false" outlineLevel="0" collapsed="false">
      <c r="J1386" s="30" t="n">
        <v>0.59325</v>
      </c>
      <c r="K1386" s="31" t="n">
        <f aca="false">MIN(MAX(IF($B16=1,$B6+$B7*(J1386-0.5),$B6),0),1)*IF(AND($B17=1,J1386&lt;$B8),1-$B9,1)*IF(AND($B18=1,J1386&lt;$B11),1-$B10,1)</f>
        <v>0.746625</v>
      </c>
      <c r="L1386" s="31" t="n">
        <f aca="false">L1385+K1386</f>
        <v>435.583625</v>
      </c>
    </row>
    <row r="1387" customFormat="false" ht="15" hidden="false" customHeight="false" outlineLevel="0" collapsed="false">
      <c r="J1387" s="30" t="n">
        <v>0.59375</v>
      </c>
      <c r="K1387" s="31" t="n">
        <f aca="false">MIN(MAX(IF($B16=1,$B6+$B7*(J1387-0.5),$B6),0),1)*IF(AND($B17=1,J1387&lt;$B8),1-$B9,1)*IF(AND($B18=1,J1387&lt;$B11),1-$B10,1)</f>
        <v>0.746875</v>
      </c>
      <c r="L1387" s="31" t="n">
        <f aca="false">L1386+K1387</f>
        <v>436.3305</v>
      </c>
    </row>
    <row r="1388" customFormat="false" ht="15" hidden="false" customHeight="false" outlineLevel="0" collapsed="false">
      <c r="J1388" s="30" t="n">
        <v>0.59425</v>
      </c>
      <c r="K1388" s="31" t="n">
        <f aca="false">MIN(MAX(IF($B16=1,$B6+$B7*(J1388-0.5),$B6),0),1)*IF(AND($B17=1,J1388&lt;$B8),1-$B9,1)*IF(AND($B18=1,J1388&lt;$B11),1-$B10,1)</f>
        <v>0.747125</v>
      </c>
      <c r="L1388" s="31" t="n">
        <f aca="false">L1387+K1388</f>
        <v>437.077625</v>
      </c>
    </row>
    <row r="1389" customFormat="false" ht="15" hidden="false" customHeight="false" outlineLevel="0" collapsed="false">
      <c r="J1389" s="30" t="n">
        <v>0.59475</v>
      </c>
      <c r="K1389" s="31" t="n">
        <f aca="false">MIN(MAX(IF($B16=1,$B6+$B7*(J1389-0.5),$B6),0),1)*IF(AND($B17=1,J1389&lt;$B8),1-$B9,1)*IF(AND($B18=1,J1389&lt;$B11),1-$B10,1)</f>
        <v>0.747375</v>
      </c>
      <c r="L1389" s="31" t="n">
        <f aca="false">L1388+K1389</f>
        <v>437.825</v>
      </c>
    </row>
    <row r="1390" customFormat="false" ht="15" hidden="false" customHeight="false" outlineLevel="0" collapsed="false">
      <c r="J1390" s="30" t="n">
        <v>0.59525</v>
      </c>
      <c r="K1390" s="31" t="n">
        <f aca="false">MIN(MAX(IF($B16=1,$B6+$B7*(J1390-0.5),$B6),0),1)*IF(AND($B17=1,J1390&lt;$B8),1-$B9,1)*IF(AND($B18=1,J1390&lt;$B11),1-$B10,1)</f>
        <v>0.747625</v>
      </c>
      <c r="L1390" s="31" t="n">
        <f aca="false">L1389+K1390</f>
        <v>438.572625</v>
      </c>
    </row>
    <row r="1391" customFormat="false" ht="15" hidden="false" customHeight="false" outlineLevel="0" collapsed="false">
      <c r="J1391" s="30" t="n">
        <v>0.59575</v>
      </c>
      <c r="K1391" s="31" t="n">
        <f aca="false">MIN(MAX(IF($B16=1,$B6+$B7*(J1391-0.5),$B6),0),1)*IF(AND($B17=1,J1391&lt;$B8),1-$B9,1)*IF(AND($B18=1,J1391&lt;$B11),1-$B10,1)</f>
        <v>0.747875</v>
      </c>
      <c r="L1391" s="31" t="n">
        <f aca="false">L1390+K1391</f>
        <v>439.3205</v>
      </c>
    </row>
    <row r="1392" customFormat="false" ht="15" hidden="false" customHeight="false" outlineLevel="0" collapsed="false">
      <c r="J1392" s="30" t="n">
        <v>0.59625</v>
      </c>
      <c r="K1392" s="31" t="n">
        <f aca="false">MIN(MAX(IF($B16=1,$B6+$B7*(J1392-0.5),$B6),0),1)*IF(AND($B17=1,J1392&lt;$B8),1-$B9,1)*IF(AND($B18=1,J1392&lt;$B11),1-$B10,1)</f>
        <v>0.748125</v>
      </c>
      <c r="L1392" s="31" t="n">
        <f aca="false">L1391+K1392</f>
        <v>440.068625</v>
      </c>
    </row>
    <row r="1393" customFormat="false" ht="15" hidden="false" customHeight="false" outlineLevel="0" collapsed="false">
      <c r="J1393" s="30" t="n">
        <v>0.59675</v>
      </c>
      <c r="K1393" s="31" t="n">
        <f aca="false">MIN(MAX(IF($B16=1,$B6+$B7*(J1393-0.5),$B6),0),1)*IF(AND($B17=1,J1393&lt;$B8),1-$B9,1)*IF(AND($B18=1,J1393&lt;$B11),1-$B10,1)</f>
        <v>0.748375</v>
      </c>
      <c r="L1393" s="31" t="n">
        <f aca="false">L1392+K1393</f>
        <v>440.817</v>
      </c>
    </row>
    <row r="1394" customFormat="false" ht="15" hidden="false" customHeight="false" outlineLevel="0" collapsed="false">
      <c r="J1394" s="30" t="n">
        <v>0.59725</v>
      </c>
      <c r="K1394" s="31" t="n">
        <f aca="false">MIN(MAX(IF($B16=1,$B6+$B7*(J1394-0.5),$B6),0),1)*IF(AND($B17=1,J1394&lt;$B8),1-$B9,1)*IF(AND($B18=1,J1394&lt;$B11),1-$B10,1)</f>
        <v>0.748625</v>
      </c>
      <c r="L1394" s="31" t="n">
        <f aca="false">L1393+K1394</f>
        <v>441.565625</v>
      </c>
    </row>
    <row r="1395" customFormat="false" ht="15" hidden="false" customHeight="false" outlineLevel="0" collapsed="false">
      <c r="J1395" s="30" t="n">
        <v>0.59775</v>
      </c>
      <c r="K1395" s="31" t="n">
        <f aca="false">MIN(MAX(IF($B16=1,$B6+$B7*(J1395-0.5),$B6),0),1)*IF(AND($B17=1,J1395&lt;$B8),1-$B9,1)*IF(AND($B18=1,J1395&lt;$B11),1-$B10,1)</f>
        <v>0.748875</v>
      </c>
      <c r="L1395" s="31" t="n">
        <f aca="false">L1394+K1395</f>
        <v>442.3145</v>
      </c>
    </row>
    <row r="1396" customFormat="false" ht="15" hidden="false" customHeight="false" outlineLevel="0" collapsed="false">
      <c r="J1396" s="30" t="n">
        <v>0.59825</v>
      </c>
      <c r="K1396" s="31" t="n">
        <f aca="false">MIN(MAX(IF($B16=1,$B6+$B7*(J1396-0.5),$B6),0),1)*IF(AND($B17=1,J1396&lt;$B8),1-$B9,1)*IF(AND($B18=1,J1396&lt;$B11),1-$B10,1)</f>
        <v>0.749125</v>
      </c>
      <c r="L1396" s="31" t="n">
        <f aca="false">L1395+K1396</f>
        <v>443.063625</v>
      </c>
    </row>
    <row r="1397" customFormat="false" ht="15" hidden="false" customHeight="false" outlineLevel="0" collapsed="false">
      <c r="J1397" s="30" t="n">
        <v>0.59875</v>
      </c>
      <c r="K1397" s="31" t="n">
        <f aca="false">MIN(MAX(IF($B16=1,$B6+$B7*(J1397-0.5),$B6),0),1)*IF(AND($B17=1,J1397&lt;$B8),1-$B9,1)*IF(AND($B18=1,J1397&lt;$B11),1-$B10,1)</f>
        <v>0.749375</v>
      </c>
      <c r="L1397" s="31" t="n">
        <f aca="false">L1396+K1397</f>
        <v>443.813</v>
      </c>
    </row>
    <row r="1398" customFormat="false" ht="15" hidden="false" customHeight="false" outlineLevel="0" collapsed="false">
      <c r="J1398" s="30" t="n">
        <v>0.59925</v>
      </c>
      <c r="K1398" s="31" t="n">
        <f aca="false">MIN(MAX(IF($B16=1,$B6+$B7*(J1398-0.5),$B6),0),1)*IF(AND($B17=1,J1398&lt;$B8),1-$B9,1)*IF(AND($B18=1,J1398&lt;$B11),1-$B10,1)</f>
        <v>0.749625</v>
      </c>
      <c r="L1398" s="31" t="n">
        <f aca="false">L1397+K1398</f>
        <v>444.562625</v>
      </c>
    </row>
    <row r="1399" customFormat="false" ht="15" hidden="false" customHeight="false" outlineLevel="0" collapsed="false">
      <c r="J1399" s="30" t="n">
        <v>0.59975</v>
      </c>
      <c r="K1399" s="31" t="n">
        <f aca="false">MIN(MAX(IF($B16=1,$B6+$B7*(J1399-0.5),$B6),0),1)*IF(AND($B17=1,J1399&lt;$B8),1-$B9,1)*IF(AND($B18=1,J1399&lt;$B11),1-$B10,1)</f>
        <v>0.749875</v>
      </c>
      <c r="L1399" s="31" t="n">
        <f aca="false">L1398+K1399</f>
        <v>445.3125</v>
      </c>
    </row>
    <row r="1400" customFormat="false" ht="15" hidden="false" customHeight="false" outlineLevel="0" collapsed="false">
      <c r="J1400" s="30" t="n">
        <v>0.60025</v>
      </c>
      <c r="K1400" s="31" t="n">
        <f aca="false">MIN(MAX(IF($B16=1,$B6+$B7*(J1400-0.5),$B6),0),1)*IF(AND($B17=1,J1400&lt;$B8),1-$B9,1)*IF(AND($B18=1,J1400&lt;$B11),1-$B10,1)</f>
        <v>0.750125</v>
      </c>
      <c r="L1400" s="31" t="n">
        <f aca="false">L1399+K1400</f>
        <v>446.062625</v>
      </c>
    </row>
    <row r="1401" customFormat="false" ht="15" hidden="false" customHeight="false" outlineLevel="0" collapsed="false">
      <c r="J1401" s="30" t="n">
        <v>0.60075</v>
      </c>
      <c r="K1401" s="31" t="n">
        <f aca="false">MIN(MAX(IF($B16=1,$B6+$B7*(J1401-0.5),$B6),0),1)*IF(AND($B17=1,J1401&lt;$B8),1-$B9,1)*IF(AND($B18=1,J1401&lt;$B11),1-$B10,1)</f>
        <v>0.750375</v>
      </c>
      <c r="L1401" s="31" t="n">
        <f aca="false">L1400+K1401</f>
        <v>446.813</v>
      </c>
    </row>
    <row r="1402" customFormat="false" ht="15" hidden="false" customHeight="false" outlineLevel="0" collapsed="false">
      <c r="J1402" s="30" t="n">
        <v>0.60125</v>
      </c>
      <c r="K1402" s="31" t="n">
        <f aca="false">MIN(MAX(IF($B16=1,$B6+$B7*(J1402-0.5),$B6),0),1)*IF(AND($B17=1,J1402&lt;$B8),1-$B9,1)*IF(AND($B18=1,J1402&lt;$B11),1-$B10,1)</f>
        <v>0.750625</v>
      </c>
      <c r="L1402" s="31" t="n">
        <f aca="false">L1401+K1402</f>
        <v>447.563625</v>
      </c>
    </row>
    <row r="1403" customFormat="false" ht="15" hidden="false" customHeight="false" outlineLevel="0" collapsed="false">
      <c r="J1403" s="30" t="n">
        <v>0.60175</v>
      </c>
      <c r="K1403" s="31" t="n">
        <f aca="false">MIN(MAX(IF($B16=1,$B6+$B7*(J1403-0.5),$B6),0),1)*IF(AND($B17=1,J1403&lt;$B8),1-$B9,1)*IF(AND($B18=1,J1403&lt;$B11),1-$B10,1)</f>
        <v>0.750875</v>
      </c>
      <c r="L1403" s="31" t="n">
        <f aca="false">L1402+K1403</f>
        <v>448.3145</v>
      </c>
    </row>
    <row r="1404" customFormat="false" ht="15" hidden="false" customHeight="false" outlineLevel="0" collapsed="false">
      <c r="J1404" s="30" t="n">
        <v>0.60225</v>
      </c>
      <c r="K1404" s="31" t="n">
        <f aca="false">MIN(MAX(IF($B16=1,$B6+$B7*(J1404-0.5),$B6),0),1)*IF(AND($B17=1,J1404&lt;$B8),1-$B9,1)*IF(AND($B18=1,J1404&lt;$B11),1-$B10,1)</f>
        <v>0.751125</v>
      </c>
      <c r="L1404" s="31" t="n">
        <f aca="false">L1403+K1404</f>
        <v>449.065625</v>
      </c>
    </row>
    <row r="1405" customFormat="false" ht="15" hidden="false" customHeight="false" outlineLevel="0" collapsed="false">
      <c r="J1405" s="30" t="n">
        <v>0.60275</v>
      </c>
      <c r="K1405" s="31" t="n">
        <f aca="false">MIN(MAX(IF($B16=1,$B6+$B7*(J1405-0.5),$B6),0),1)*IF(AND($B17=1,J1405&lt;$B8),1-$B9,1)*IF(AND($B18=1,J1405&lt;$B11),1-$B10,1)</f>
        <v>0.751375</v>
      </c>
      <c r="L1405" s="31" t="n">
        <f aca="false">L1404+K1405</f>
        <v>449.817</v>
      </c>
    </row>
    <row r="1406" customFormat="false" ht="15" hidden="false" customHeight="false" outlineLevel="0" collapsed="false">
      <c r="J1406" s="30" t="n">
        <v>0.60325</v>
      </c>
      <c r="K1406" s="31" t="n">
        <f aca="false">MIN(MAX(IF($B16=1,$B6+$B7*(J1406-0.5),$B6),0),1)*IF(AND($B17=1,J1406&lt;$B8),1-$B9,1)*IF(AND($B18=1,J1406&lt;$B11),1-$B10,1)</f>
        <v>0.751625</v>
      </c>
      <c r="L1406" s="31" t="n">
        <f aca="false">L1405+K1406</f>
        <v>450.568625</v>
      </c>
    </row>
    <row r="1407" customFormat="false" ht="15" hidden="false" customHeight="false" outlineLevel="0" collapsed="false">
      <c r="J1407" s="30" t="n">
        <v>0.60375</v>
      </c>
      <c r="K1407" s="31" t="n">
        <f aca="false">MIN(MAX(IF($B16=1,$B6+$B7*(J1407-0.5),$B6),0),1)*IF(AND($B17=1,J1407&lt;$B8),1-$B9,1)*IF(AND($B18=1,J1407&lt;$B11),1-$B10,1)</f>
        <v>0.751875</v>
      </c>
      <c r="L1407" s="31" t="n">
        <f aca="false">L1406+K1407</f>
        <v>451.3205</v>
      </c>
    </row>
    <row r="1408" customFormat="false" ht="15" hidden="false" customHeight="false" outlineLevel="0" collapsed="false">
      <c r="J1408" s="30" t="n">
        <v>0.60425</v>
      </c>
      <c r="K1408" s="31" t="n">
        <f aca="false">MIN(MAX(IF($B16=1,$B6+$B7*(J1408-0.5),$B6),0),1)*IF(AND($B17=1,J1408&lt;$B8),1-$B9,1)*IF(AND($B18=1,J1408&lt;$B11),1-$B10,1)</f>
        <v>0.752125</v>
      </c>
      <c r="L1408" s="31" t="n">
        <f aca="false">L1407+K1408</f>
        <v>452.072625</v>
      </c>
    </row>
    <row r="1409" customFormat="false" ht="15" hidden="false" customHeight="false" outlineLevel="0" collapsed="false">
      <c r="J1409" s="30" t="n">
        <v>0.60475</v>
      </c>
      <c r="K1409" s="31" t="n">
        <f aca="false">MIN(MAX(IF($B16=1,$B6+$B7*(J1409-0.5),$B6),0),1)*IF(AND($B17=1,J1409&lt;$B8),1-$B9,1)*IF(AND($B18=1,J1409&lt;$B11),1-$B10,1)</f>
        <v>0.752375</v>
      </c>
      <c r="L1409" s="31" t="n">
        <f aca="false">L1408+K1409</f>
        <v>452.825</v>
      </c>
    </row>
    <row r="1410" customFormat="false" ht="15" hidden="false" customHeight="false" outlineLevel="0" collapsed="false">
      <c r="J1410" s="30" t="n">
        <v>0.60525</v>
      </c>
      <c r="K1410" s="31" t="n">
        <f aca="false">MIN(MAX(IF($B16=1,$B6+$B7*(J1410-0.5),$B6),0),1)*IF(AND($B17=1,J1410&lt;$B8),1-$B9,1)*IF(AND($B18=1,J1410&lt;$B11),1-$B10,1)</f>
        <v>0.752625</v>
      </c>
      <c r="L1410" s="31" t="n">
        <f aca="false">L1409+K1410</f>
        <v>453.577625</v>
      </c>
    </row>
    <row r="1411" customFormat="false" ht="15" hidden="false" customHeight="false" outlineLevel="0" collapsed="false">
      <c r="J1411" s="30" t="n">
        <v>0.60575</v>
      </c>
      <c r="K1411" s="31" t="n">
        <f aca="false">MIN(MAX(IF($B16=1,$B6+$B7*(J1411-0.5),$B6),0),1)*IF(AND($B17=1,J1411&lt;$B8),1-$B9,1)*IF(AND($B18=1,J1411&lt;$B11),1-$B10,1)</f>
        <v>0.752875</v>
      </c>
      <c r="L1411" s="31" t="n">
        <f aca="false">L1410+K1411</f>
        <v>454.3305</v>
      </c>
    </row>
    <row r="1412" customFormat="false" ht="15" hidden="false" customHeight="false" outlineLevel="0" collapsed="false">
      <c r="J1412" s="30" t="n">
        <v>0.60625</v>
      </c>
      <c r="K1412" s="31" t="n">
        <f aca="false">MIN(MAX(IF($B16=1,$B6+$B7*(J1412-0.5),$B6),0),1)*IF(AND($B17=1,J1412&lt;$B8),1-$B9,1)*IF(AND($B18=1,J1412&lt;$B11),1-$B10,1)</f>
        <v>0.753125</v>
      </c>
      <c r="L1412" s="31" t="n">
        <f aca="false">L1411+K1412</f>
        <v>455.083625</v>
      </c>
    </row>
    <row r="1413" customFormat="false" ht="15" hidden="false" customHeight="false" outlineLevel="0" collapsed="false">
      <c r="J1413" s="30" t="n">
        <v>0.60675</v>
      </c>
      <c r="K1413" s="31" t="n">
        <f aca="false">MIN(MAX(IF($B16=1,$B6+$B7*(J1413-0.5),$B6),0),1)*IF(AND($B17=1,J1413&lt;$B8),1-$B9,1)*IF(AND($B18=1,J1413&lt;$B11),1-$B10,1)</f>
        <v>0.753375</v>
      </c>
      <c r="L1413" s="31" t="n">
        <f aca="false">L1412+K1413</f>
        <v>455.837</v>
      </c>
    </row>
    <row r="1414" customFormat="false" ht="15" hidden="false" customHeight="false" outlineLevel="0" collapsed="false">
      <c r="J1414" s="30" t="n">
        <v>0.60725</v>
      </c>
      <c r="K1414" s="31" t="n">
        <f aca="false">MIN(MAX(IF($B16=1,$B6+$B7*(J1414-0.5),$B6),0),1)*IF(AND($B17=1,J1414&lt;$B8),1-$B9,1)*IF(AND($B18=1,J1414&lt;$B11),1-$B10,1)</f>
        <v>0.753625</v>
      </c>
      <c r="L1414" s="31" t="n">
        <f aca="false">L1413+K1414</f>
        <v>456.590625</v>
      </c>
    </row>
    <row r="1415" customFormat="false" ht="15" hidden="false" customHeight="false" outlineLevel="0" collapsed="false">
      <c r="J1415" s="30" t="n">
        <v>0.60775</v>
      </c>
      <c r="K1415" s="31" t="n">
        <f aca="false">MIN(MAX(IF($B16=1,$B6+$B7*(J1415-0.5),$B6),0),1)*IF(AND($B17=1,J1415&lt;$B8),1-$B9,1)*IF(AND($B18=1,J1415&lt;$B11),1-$B10,1)</f>
        <v>0.753875</v>
      </c>
      <c r="L1415" s="31" t="n">
        <f aca="false">L1414+K1415</f>
        <v>457.3445</v>
      </c>
    </row>
    <row r="1416" customFormat="false" ht="15" hidden="false" customHeight="false" outlineLevel="0" collapsed="false">
      <c r="J1416" s="30" t="n">
        <v>0.60825</v>
      </c>
      <c r="K1416" s="31" t="n">
        <f aca="false">MIN(MAX(IF($B16=1,$B6+$B7*(J1416-0.5),$B6),0),1)*IF(AND($B17=1,J1416&lt;$B8),1-$B9,1)*IF(AND($B18=1,J1416&lt;$B11),1-$B10,1)</f>
        <v>0.754125</v>
      </c>
      <c r="L1416" s="31" t="n">
        <f aca="false">L1415+K1416</f>
        <v>458.098625</v>
      </c>
    </row>
    <row r="1417" customFormat="false" ht="15" hidden="false" customHeight="false" outlineLevel="0" collapsed="false">
      <c r="J1417" s="30" t="n">
        <v>0.60875</v>
      </c>
      <c r="K1417" s="31" t="n">
        <f aca="false">MIN(MAX(IF($B16=1,$B6+$B7*(J1417-0.5),$B6),0),1)*IF(AND($B17=1,J1417&lt;$B8),1-$B9,1)*IF(AND($B18=1,J1417&lt;$B11),1-$B10,1)</f>
        <v>0.754375</v>
      </c>
      <c r="L1417" s="31" t="n">
        <f aca="false">L1416+K1417</f>
        <v>458.853</v>
      </c>
    </row>
    <row r="1418" customFormat="false" ht="15" hidden="false" customHeight="false" outlineLevel="0" collapsed="false">
      <c r="J1418" s="30" t="n">
        <v>0.60925</v>
      </c>
      <c r="K1418" s="31" t="n">
        <f aca="false">MIN(MAX(IF($B16=1,$B6+$B7*(J1418-0.5),$B6),0),1)*IF(AND($B17=1,J1418&lt;$B8),1-$B9,1)*IF(AND($B18=1,J1418&lt;$B11),1-$B10,1)</f>
        <v>0.754625</v>
      </c>
      <c r="L1418" s="31" t="n">
        <f aca="false">L1417+K1418</f>
        <v>459.607625</v>
      </c>
    </row>
    <row r="1419" customFormat="false" ht="15" hidden="false" customHeight="false" outlineLevel="0" collapsed="false">
      <c r="J1419" s="30" t="n">
        <v>0.60975</v>
      </c>
      <c r="K1419" s="31" t="n">
        <f aca="false">MIN(MAX(IF($B16=1,$B6+$B7*(J1419-0.5),$B6),0),1)*IF(AND($B17=1,J1419&lt;$B8),1-$B9,1)*IF(AND($B18=1,J1419&lt;$B11),1-$B10,1)</f>
        <v>0.754875</v>
      </c>
      <c r="L1419" s="31" t="n">
        <f aca="false">L1418+K1419</f>
        <v>460.3625</v>
      </c>
    </row>
    <row r="1420" customFormat="false" ht="15" hidden="false" customHeight="false" outlineLevel="0" collapsed="false">
      <c r="J1420" s="30" t="n">
        <v>0.61025</v>
      </c>
      <c r="K1420" s="31" t="n">
        <f aca="false">MIN(MAX(IF($B16=1,$B6+$B7*(J1420-0.5),$B6),0),1)*IF(AND($B17=1,J1420&lt;$B8),1-$B9,1)*IF(AND($B18=1,J1420&lt;$B11),1-$B10,1)</f>
        <v>0.755125</v>
      </c>
      <c r="L1420" s="31" t="n">
        <f aca="false">L1419+K1420</f>
        <v>461.117625</v>
      </c>
    </row>
    <row r="1421" customFormat="false" ht="15" hidden="false" customHeight="false" outlineLevel="0" collapsed="false">
      <c r="J1421" s="30" t="n">
        <v>0.61075</v>
      </c>
      <c r="K1421" s="31" t="n">
        <f aca="false">MIN(MAX(IF($B16=1,$B6+$B7*(J1421-0.5),$B6),0),1)*IF(AND($B17=1,J1421&lt;$B8),1-$B9,1)*IF(AND($B18=1,J1421&lt;$B11),1-$B10,1)</f>
        <v>0.755375</v>
      </c>
      <c r="L1421" s="31" t="n">
        <f aca="false">L1420+K1421</f>
        <v>461.873</v>
      </c>
    </row>
    <row r="1422" customFormat="false" ht="15" hidden="false" customHeight="false" outlineLevel="0" collapsed="false">
      <c r="J1422" s="30" t="n">
        <v>0.61125</v>
      </c>
      <c r="K1422" s="31" t="n">
        <f aca="false">MIN(MAX(IF($B16=1,$B6+$B7*(J1422-0.5),$B6),0),1)*IF(AND($B17=1,J1422&lt;$B8),1-$B9,1)*IF(AND($B18=1,J1422&lt;$B11),1-$B10,1)</f>
        <v>0.755625</v>
      </c>
      <c r="L1422" s="31" t="n">
        <f aca="false">L1421+K1422</f>
        <v>462.628625</v>
      </c>
    </row>
    <row r="1423" customFormat="false" ht="15" hidden="false" customHeight="false" outlineLevel="0" collapsed="false">
      <c r="J1423" s="30" t="n">
        <v>0.61175</v>
      </c>
      <c r="K1423" s="31" t="n">
        <f aca="false">MIN(MAX(IF($B16=1,$B6+$B7*(J1423-0.5),$B6),0),1)*IF(AND($B17=1,J1423&lt;$B8),1-$B9,1)*IF(AND($B18=1,J1423&lt;$B11),1-$B10,1)</f>
        <v>0.755875</v>
      </c>
      <c r="L1423" s="31" t="n">
        <f aca="false">L1422+K1423</f>
        <v>463.3845</v>
      </c>
    </row>
    <row r="1424" customFormat="false" ht="15" hidden="false" customHeight="false" outlineLevel="0" collapsed="false">
      <c r="J1424" s="30" t="n">
        <v>0.61225</v>
      </c>
      <c r="K1424" s="31" t="n">
        <f aca="false">MIN(MAX(IF($B16=1,$B6+$B7*(J1424-0.5),$B6),0),1)*IF(AND($B17=1,J1424&lt;$B8),1-$B9,1)*IF(AND($B18=1,J1424&lt;$B11),1-$B10,1)</f>
        <v>0.756125</v>
      </c>
      <c r="L1424" s="31" t="n">
        <f aca="false">L1423+K1424</f>
        <v>464.140625</v>
      </c>
    </row>
    <row r="1425" customFormat="false" ht="15" hidden="false" customHeight="false" outlineLevel="0" collapsed="false">
      <c r="J1425" s="30" t="n">
        <v>0.61275</v>
      </c>
      <c r="K1425" s="31" t="n">
        <f aca="false">MIN(MAX(IF($B16=1,$B6+$B7*(J1425-0.5),$B6),0),1)*IF(AND($B17=1,J1425&lt;$B8),1-$B9,1)*IF(AND($B18=1,J1425&lt;$B11),1-$B10,1)</f>
        <v>0.756375</v>
      </c>
      <c r="L1425" s="31" t="n">
        <f aca="false">L1424+K1425</f>
        <v>464.897</v>
      </c>
    </row>
    <row r="1426" customFormat="false" ht="15" hidden="false" customHeight="false" outlineLevel="0" collapsed="false">
      <c r="J1426" s="30" t="n">
        <v>0.61325</v>
      </c>
      <c r="K1426" s="31" t="n">
        <f aca="false">MIN(MAX(IF($B16=1,$B6+$B7*(J1426-0.5),$B6),0),1)*IF(AND($B17=1,J1426&lt;$B8),1-$B9,1)*IF(AND($B18=1,J1426&lt;$B11),1-$B10,1)</f>
        <v>0.756625</v>
      </c>
      <c r="L1426" s="31" t="n">
        <f aca="false">L1425+K1426</f>
        <v>465.653625</v>
      </c>
    </row>
    <row r="1427" customFormat="false" ht="15" hidden="false" customHeight="false" outlineLevel="0" collapsed="false">
      <c r="J1427" s="30" t="n">
        <v>0.61375</v>
      </c>
      <c r="K1427" s="31" t="n">
        <f aca="false">MIN(MAX(IF($B16=1,$B6+$B7*(J1427-0.5),$B6),0),1)*IF(AND($B17=1,J1427&lt;$B8),1-$B9,1)*IF(AND($B18=1,J1427&lt;$B11),1-$B10,1)</f>
        <v>0.756875</v>
      </c>
      <c r="L1427" s="31" t="n">
        <f aca="false">L1426+K1427</f>
        <v>466.4105</v>
      </c>
    </row>
    <row r="1428" customFormat="false" ht="15" hidden="false" customHeight="false" outlineLevel="0" collapsed="false">
      <c r="J1428" s="30" t="n">
        <v>0.61425</v>
      </c>
      <c r="K1428" s="31" t="n">
        <f aca="false">MIN(MAX(IF($B16=1,$B6+$B7*(J1428-0.5),$B6),0),1)*IF(AND($B17=1,J1428&lt;$B8),1-$B9,1)*IF(AND($B18=1,J1428&lt;$B11),1-$B10,1)</f>
        <v>0.757125</v>
      </c>
      <c r="L1428" s="31" t="n">
        <f aca="false">L1427+K1428</f>
        <v>467.167625</v>
      </c>
    </row>
    <row r="1429" customFormat="false" ht="15" hidden="false" customHeight="false" outlineLevel="0" collapsed="false">
      <c r="J1429" s="30" t="n">
        <v>0.61475</v>
      </c>
      <c r="K1429" s="31" t="n">
        <f aca="false">MIN(MAX(IF($B16=1,$B6+$B7*(J1429-0.5),$B6),0),1)*IF(AND($B17=1,J1429&lt;$B8),1-$B9,1)*IF(AND($B18=1,J1429&lt;$B11),1-$B10,1)</f>
        <v>0.757375</v>
      </c>
      <c r="L1429" s="31" t="n">
        <f aca="false">L1428+K1429</f>
        <v>467.925</v>
      </c>
    </row>
    <row r="1430" customFormat="false" ht="15" hidden="false" customHeight="false" outlineLevel="0" collapsed="false">
      <c r="J1430" s="30" t="n">
        <v>0.61525</v>
      </c>
      <c r="K1430" s="31" t="n">
        <f aca="false">MIN(MAX(IF($B16=1,$B6+$B7*(J1430-0.5),$B6),0),1)*IF(AND($B17=1,J1430&lt;$B8),1-$B9,1)*IF(AND($B18=1,J1430&lt;$B11),1-$B10,1)</f>
        <v>0.757625</v>
      </c>
      <c r="L1430" s="31" t="n">
        <f aca="false">L1429+K1430</f>
        <v>468.682625</v>
      </c>
    </row>
    <row r="1431" customFormat="false" ht="15" hidden="false" customHeight="false" outlineLevel="0" collapsed="false">
      <c r="J1431" s="30" t="n">
        <v>0.61575</v>
      </c>
      <c r="K1431" s="31" t="n">
        <f aca="false">MIN(MAX(IF($B16=1,$B6+$B7*(J1431-0.5),$B6),0),1)*IF(AND($B17=1,J1431&lt;$B8),1-$B9,1)*IF(AND($B18=1,J1431&lt;$B11),1-$B10,1)</f>
        <v>0.757875</v>
      </c>
      <c r="L1431" s="31" t="n">
        <f aca="false">L1430+K1431</f>
        <v>469.4405</v>
      </c>
    </row>
    <row r="1432" customFormat="false" ht="15" hidden="false" customHeight="false" outlineLevel="0" collapsed="false">
      <c r="J1432" s="30" t="n">
        <v>0.61625</v>
      </c>
      <c r="K1432" s="31" t="n">
        <f aca="false">MIN(MAX(IF($B16=1,$B6+$B7*(J1432-0.5),$B6),0),1)*IF(AND($B17=1,J1432&lt;$B8),1-$B9,1)*IF(AND($B18=1,J1432&lt;$B11),1-$B10,1)</f>
        <v>0.758125</v>
      </c>
      <c r="L1432" s="31" t="n">
        <f aca="false">L1431+K1432</f>
        <v>470.198625</v>
      </c>
    </row>
    <row r="1433" customFormat="false" ht="15" hidden="false" customHeight="false" outlineLevel="0" collapsed="false">
      <c r="J1433" s="30" t="n">
        <v>0.61675</v>
      </c>
      <c r="K1433" s="31" t="n">
        <f aca="false">MIN(MAX(IF($B16=1,$B6+$B7*(J1433-0.5),$B6),0),1)*IF(AND($B17=1,J1433&lt;$B8),1-$B9,1)*IF(AND($B18=1,J1433&lt;$B11),1-$B10,1)</f>
        <v>0.758375</v>
      </c>
      <c r="L1433" s="31" t="n">
        <f aca="false">L1432+K1433</f>
        <v>470.957</v>
      </c>
    </row>
    <row r="1434" customFormat="false" ht="15" hidden="false" customHeight="false" outlineLevel="0" collapsed="false">
      <c r="J1434" s="30" t="n">
        <v>0.61725</v>
      </c>
      <c r="K1434" s="31" t="n">
        <f aca="false">MIN(MAX(IF($B16=1,$B6+$B7*(J1434-0.5),$B6),0),1)*IF(AND($B17=1,J1434&lt;$B8),1-$B9,1)*IF(AND($B18=1,J1434&lt;$B11),1-$B10,1)</f>
        <v>0.758625</v>
      </c>
      <c r="L1434" s="31" t="n">
        <f aca="false">L1433+K1434</f>
        <v>471.715625</v>
      </c>
    </row>
    <row r="1435" customFormat="false" ht="15" hidden="false" customHeight="false" outlineLevel="0" collapsed="false">
      <c r="J1435" s="30" t="n">
        <v>0.61775</v>
      </c>
      <c r="K1435" s="31" t="n">
        <f aca="false">MIN(MAX(IF($B16=1,$B6+$B7*(J1435-0.5),$B6),0),1)*IF(AND($B17=1,J1435&lt;$B8),1-$B9,1)*IF(AND($B18=1,J1435&lt;$B11),1-$B10,1)</f>
        <v>0.758875</v>
      </c>
      <c r="L1435" s="31" t="n">
        <f aca="false">L1434+K1435</f>
        <v>472.4745</v>
      </c>
    </row>
    <row r="1436" customFormat="false" ht="15" hidden="false" customHeight="false" outlineLevel="0" collapsed="false">
      <c r="J1436" s="30" t="n">
        <v>0.61825</v>
      </c>
      <c r="K1436" s="31" t="n">
        <f aca="false">MIN(MAX(IF($B16=1,$B6+$B7*(J1436-0.5),$B6),0),1)*IF(AND($B17=1,J1436&lt;$B8),1-$B9,1)*IF(AND($B18=1,J1436&lt;$B11),1-$B10,1)</f>
        <v>0.759125</v>
      </c>
      <c r="L1436" s="31" t="n">
        <f aca="false">L1435+K1436</f>
        <v>473.233625</v>
      </c>
    </row>
    <row r="1437" customFormat="false" ht="15" hidden="false" customHeight="false" outlineLevel="0" collapsed="false">
      <c r="J1437" s="30" t="n">
        <v>0.61875</v>
      </c>
      <c r="K1437" s="31" t="n">
        <f aca="false">MIN(MAX(IF($B16=1,$B6+$B7*(J1437-0.5),$B6),0),1)*IF(AND($B17=1,J1437&lt;$B8),1-$B9,1)*IF(AND($B18=1,J1437&lt;$B11),1-$B10,1)</f>
        <v>0.759375</v>
      </c>
      <c r="L1437" s="31" t="n">
        <f aca="false">L1436+K1437</f>
        <v>473.993</v>
      </c>
    </row>
    <row r="1438" customFormat="false" ht="15" hidden="false" customHeight="false" outlineLevel="0" collapsed="false">
      <c r="J1438" s="30" t="n">
        <v>0.61925</v>
      </c>
      <c r="K1438" s="31" t="n">
        <f aca="false">MIN(MAX(IF($B16=1,$B6+$B7*(J1438-0.5),$B6),0),1)*IF(AND($B17=1,J1438&lt;$B8),1-$B9,1)*IF(AND($B18=1,J1438&lt;$B11),1-$B10,1)</f>
        <v>0.759625</v>
      </c>
      <c r="L1438" s="31" t="n">
        <f aca="false">L1437+K1438</f>
        <v>474.752625</v>
      </c>
    </row>
    <row r="1439" customFormat="false" ht="15" hidden="false" customHeight="false" outlineLevel="0" collapsed="false">
      <c r="J1439" s="30" t="n">
        <v>0.61975</v>
      </c>
      <c r="K1439" s="31" t="n">
        <f aca="false">MIN(MAX(IF($B16=1,$B6+$B7*(J1439-0.5),$B6),0),1)*IF(AND($B17=1,J1439&lt;$B8),1-$B9,1)*IF(AND($B18=1,J1439&lt;$B11),1-$B10,1)</f>
        <v>0.759875</v>
      </c>
      <c r="L1439" s="31" t="n">
        <f aca="false">L1438+K1439</f>
        <v>475.5125</v>
      </c>
    </row>
    <row r="1440" customFormat="false" ht="15" hidden="false" customHeight="false" outlineLevel="0" collapsed="false">
      <c r="J1440" s="30" t="n">
        <v>0.62025</v>
      </c>
      <c r="K1440" s="31" t="n">
        <f aca="false">MIN(MAX(IF($B16=1,$B6+$B7*(J1440-0.5),$B6),0),1)*IF(AND($B17=1,J1440&lt;$B8),1-$B9,1)*IF(AND($B18=1,J1440&lt;$B11),1-$B10,1)</f>
        <v>0.760125</v>
      </c>
      <c r="L1440" s="31" t="n">
        <f aca="false">L1439+K1440</f>
        <v>476.272625</v>
      </c>
    </row>
    <row r="1441" customFormat="false" ht="15" hidden="false" customHeight="false" outlineLevel="0" collapsed="false">
      <c r="J1441" s="30" t="n">
        <v>0.62075</v>
      </c>
      <c r="K1441" s="31" t="n">
        <f aca="false">MIN(MAX(IF($B16=1,$B6+$B7*(J1441-0.5),$B6),0),1)*IF(AND($B17=1,J1441&lt;$B8),1-$B9,1)*IF(AND($B18=1,J1441&lt;$B11),1-$B10,1)</f>
        <v>0.760375</v>
      </c>
      <c r="L1441" s="31" t="n">
        <f aca="false">L1440+K1441</f>
        <v>477.033</v>
      </c>
    </row>
    <row r="1442" customFormat="false" ht="15" hidden="false" customHeight="false" outlineLevel="0" collapsed="false">
      <c r="J1442" s="30" t="n">
        <v>0.62125</v>
      </c>
      <c r="K1442" s="31" t="n">
        <f aca="false">MIN(MAX(IF($B16=1,$B6+$B7*(J1442-0.5),$B6),0),1)*IF(AND($B17=1,J1442&lt;$B8),1-$B9,1)*IF(AND($B18=1,J1442&lt;$B11),1-$B10,1)</f>
        <v>0.760625</v>
      </c>
      <c r="L1442" s="31" t="n">
        <f aca="false">L1441+K1442</f>
        <v>477.793625</v>
      </c>
    </row>
    <row r="1443" customFormat="false" ht="15" hidden="false" customHeight="false" outlineLevel="0" collapsed="false">
      <c r="J1443" s="30" t="n">
        <v>0.62175</v>
      </c>
      <c r="K1443" s="31" t="n">
        <f aca="false">MIN(MAX(IF($B16=1,$B6+$B7*(J1443-0.5),$B6),0),1)*IF(AND($B17=1,J1443&lt;$B8),1-$B9,1)*IF(AND($B18=1,J1443&lt;$B11),1-$B10,1)</f>
        <v>0.760875</v>
      </c>
      <c r="L1443" s="31" t="n">
        <f aca="false">L1442+K1443</f>
        <v>478.5545</v>
      </c>
    </row>
    <row r="1444" customFormat="false" ht="15" hidden="false" customHeight="false" outlineLevel="0" collapsed="false">
      <c r="J1444" s="30" t="n">
        <v>0.62225</v>
      </c>
      <c r="K1444" s="31" t="n">
        <f aca="false">MIN(MAX(IF($B16=1,$B6+$B7*(J1444-0.5),$B6),0),1)*IF(AND($B17=1,J1444&lt;$B8),1-$B9,1)*IF(AND($B18=1,J1444&lt;$B11),1-$B10,1)</f>
        <v>0.761125</v>
      </c>
      <c r="L1444" s="31" t="n">
        <f aca="false">L1443+K1444</f>
        <v>479.315625</v>
      </c>
    </row>
    <row r="1445" customFormat="false" ht="15" hidden="false" customHeight="false" outlineLevel="0" collapsed="false">
      <c r="J1445" s="30" t="n">
        <v>0.62275</v>
      </c>
      <c r="K1445" s="31" t="n">
        <f aca="false">MIN(MAX(IF($B16=1,$B6+$B7*(J1445-0.5),$B6),0),1)*IF(AND($B17=1,J1445&lt;$B8),1-$B9,1)*IF(AND($B18=1,J1445&lt;$B11),1-$B10,1)</f>
        <v>0.761375</v>
      </c>
      <c r="L1445" s="31" t="n">
        <f aca="false">L1444+K1445</f>
        <v>480.077</v>
      </c>
    </row>
    <row r="1446" customFormat="false" ht="15" hidden="false" customHeight="false" outlineLevel="0" collapsed="false">
      <c r="J1446" s="30" t="n">
        <v>0.62325</v>
      </c>
      <c r="K1446" s="31" t="n">
        <f aca="false">MIN(MAX(IF($B16=1,$B6+$B7*(J1446-0.5),$B6),0),1)*IF(AND($B17=1,J1446&lt;$B8),1-$B9,1)*IF(AND($B18=1,J1446&lt;$B11),1-$B10,1)</f>
        <v>0.761625</v>
      </c>
      <c r="L1446" s="31" t="n">
        <f aca="false">L1445+K1446</f>
        <v>480.838625</v>
      </c>
    </row>
    <row r="1447" customFormat="false" ht="15" hidden="false" customHeight="false" outlineLevel="0" collapsed="false">
      <c r="J1447" s="30" t="n">
        <v>0.62375</v>
      </c>
      <c r="K1447" s="31" t="n">
        <f aca="false">MIN(MAX(IF($B16=1,$B6+$B7*(J1447-0.5),$B6),0),1)*IF(AND($B17=1,J1447&lt;$B8),1-$B9,1)*IF(AND($B18=1,J1447&lt;$B11),1-$B10,1)</f>
        <v>0.761875</v>
      </c>
      <c r="L1447" s="31" t="n">
        <f aca="false">L1446+K1447</f>
        <v>481.6005</v>
      </c>
    </row>
    <row r="1448" customFormat="false" ht="15" hidden="false" customHeight="false" outlineLevel="0" collapsed="false">
      <c r="J1448" s="30" t="n">
        <v>0.62425</v>
      </c>
      <c r="K1448" s="31" t="n">
        <f aca="false">MIN(MAX(IF($B16=1,$B6+$B7*(J1448-0.5),$B6),0),1)*IF(AND($B17=1,J1448&lt;$B8),1-$B9,1)*IF(AND($B18=1,J1448&lt;$B11),1-$B10,1)</f>
        <v>0.762125</v>
      </c>
      <c r="L1448" s="31" t="n">
        <f aca="false">L1447+K1448</f>
        <v>482.362625</v>
      </c>
    </row>
    <row r="1449" customFormat="false" ht="15" hidden="false" customHeight="false" outlineLevel="0" collapsed="false">
      <c r="J1449" s="30" t="n">
        <v>0.62475</v>
      </c>
      <c r="K1449" s="31" t="n">
        <f aca="false">MIN(MAX(IF($B16=1,$B6+$B7*(J1449-0.5),$B6),0),1)*IF(AND($B17=1,J1449&lt;$B8),1-$B9,1)*IF(AND($B18=1,J1449&lt;$B11),1-$B10,1)</f>
        <v>0.762375</v>
      </c>
      <c r="L1449" s="31" t="n">
        <f aca="false">L1448+K1449</f>
        <v>483.125</v>
      </c>
    </row>
    <row r="1450" customFormat="false" ht="15" hidden="false" customHeight="false" outlineLevel="0" collapsed="false">
      <c r="J1450" s="30" t="n">
        <v>0.62525</v>
      </c>
      <c r="K1450" s="31" t="n">
        <f aca="false">MIN(MAX(IF($B16=1,$B6+$B7*(J1450-0.5),$B6),0),1)*IF(AND($B17=1,J1450&lt;$B8),1-$B9,1)*IF(AND($B18=1,J1450&lt;$B11),1-$B10,1)</f>
        <v>0.762625</v>
      </c>
      <c r="L1450" s="31" t="n">
        <f aca="false">L1449+K1450</f>
        <v>483.887625</v>
      </c>
    </row>
    <row r="1451" customFormat="false" ht="15" hidden="false" customHeight="false" outlineLevel="0" collapsed="false">
      <c r="J1451" s="30" t="n">
        <v>0.62575</v>
      </c>
      <c r="K1451" s="31" t="n">
        <f aca="false">MIN(MAX(IF($B16=1,$B6+$B7*(J1451-0.5),$B6),0),1)*IF(AND($B17=1,J1451&lt;$B8),1-$B9,1)*IF(AND($B18=1,J1451&lt;$B11),1-$B10,1)</f>
        <v>0.762875</v>
      </c>
      <c r="L1451" s="31" t="n">
        <f aca="false">L1450+K1451</f>
        <v>484.6505</v>
      </c>
    </row>
    <row r="1452" customFormat="false" ht="15" hidden="false" customHeight="false" outlineLevel="0" collapsed="false">
      <c r="J1452" s="30" t="n">
        <v>0.62625</v>
      </c>
      <c r="K1452" s="31" t="n">
        <f aca="false">MIN(MAX(IF($B16=1,$B6+$B7*(J1452-0.5),$B6),0),1)*IF(AND($B17=1,J1452&lt;$B8),1-$B9,1)*IF(AND($B18=1,J1452&lt;$B11),1-$B10,1)</f>
        <v>0.763125</v>
      </c>
      <c r="L1452" s="31" t="n">
        <f aca="false">L1451+K1452</f>
        <v>485.413625</v>
      </c>
    </row>
    <row r="1453" customFormat="false" ht="15" hidden="false" customHeight="false" outlineLevel="0" collapsed="false">
      <c r="J1453" s="30" t="n">
        <v>0.62675</v>
      </c>
      <c r="K1453" s="31" t="n">
        <f aca="false">MIN(MAX(IF($B16=1,$B6+$B7*(J1453-0.5),$B6),0),1)*IF(AND($B17=1,J1453&lt;$B8),1-$B9,1)*IF(AND($B18=1,J1453&lt;$B11),1-$B10,1)</f>
        <v>0.763375</v>
      </c>
      <c r="L1453" s="31" t="n">
        <f aca="false">L1452+K1453</f>
        <v>486.177</v>
      </c>
    </row>
    <row r="1454" customFormat="false" ht="15" hidden="false" customHeight="false" outlineLevel="0" collapsed="false">
      <c r="J1454" s="30" t="n">
        <v>0.62725</v>
      </c>
      <c r="K1454" s="31" t="n">
        <f aca="false">MIN(MAX(IF($B16=1,$B6+$B7*(J1454-0.5),$B6),0),1)*IF(AND($B17=1,J1454&lt;$B8),1-$B9,1)*IF(AND($B18=1,J1454&lt;$B11),1-$B10,1)</f>
        <v>0.763625</v>
      </c>
      <c r="L1454" s="31" t="n">
        <f aca="false">L1453+K1454</f>
        <v>486.940625</v>
      </c>
    </row>
    <row r="1455" customFormat="false" ht="15" hidden="false" customHeight="false" outlineLevel="0" collapsed="false">
      <c r="J1455" s="30" t="n">
        <v>0.62775</v>
      </c>
      <c r="K1455" s="31" t="n">
        <f aca="false">MIN(MAX(IF($B16=1,$B6+$B7*(J1455-0.5),$B6),0),1)*IF(AND($B17=1,J1455&lt;$B8),1-$B9,1)*IF(AND($B18=1,J1455&lt;$B11),1-$B10,1)</f>
        <v>0.763875</v>
      </c>
      <c r="L1455" s="31" t="n">
        <f aca="false">L1454+K1455</f>
        <v>487.7045</v>
      </c>
    </row>
    <row r="1456" customFormat="false" ht="15" hidden="false" customHeight="false" outlineLevel="0" collapsed="false">
      <c r="J1456" s="30" t="n">
        <v>0.62825</v>
      </c>
      <c r="K1456" s="31" t="n">
        <f aca="false">MIN(MAX(IF($B16=1,$B6+$B7*(J1456-0.5),$B6),0),1)*IF(AND($B17=1,J1456&lt;$B8),1-$B9,1)*IF(AND($B18=1,J1456&lt;$B11),1-$B10,1)</f>
        <v>0.764125</v>
      </c>
      <c r="L1456" s="31" t="n">
        <f aca="false">L1455+K1456</f>
        <v>488.468625</v>
      </c>
    </row>
    <row r="1457" customFormat="false" ht="15" hidden="false" customHeight="false" outlineLevel="0" collapsed="false">
      <c r="J1457" s="30" t="n">
        <v>0.62875</v>
      </c>
      <c r="K1457" s="31" t="n">
        <f aca="false">MIN(MAX(IF($B16=1,$B6+$B7*(J1457-0.5),$B6),0),1)*IF(AND($B17=1,J1457&lt;$B8),1-$B9,1)*IF(AND($B18=1,J1457&lt;$B11),1-$B10,1)</f>
        <v>0.764375</v>
      </c>
      <c r="L1457" s="31" t="n">
        <f aca="false">L1456+K1457</f>
        <v>489.233</v>
      </c>
    </row>
    <row r="1458" customFormat="false" ht="15" hidden="false" customHeight="false" outlineLevel="0" collapsed="false">
      <c r="J1458" s="30" t="n">
        <v>0.62925</v>
      </c>
      <c r="K1458" s="31" t="n">
        <f aca="false">MIN(MAX(IF($B16=1,$B6+$B7*(J1458-0.5),$B6),0),1)*IF(AND($B17=1,J1458&lt;$B8),1-$B9,1)*IF(AND($B18=1,J1458&lt;$B11),1-$B10,1)</f>
        <v>0.764625</v>
      </c>
      <c r="L1458" s="31" t="n">
        <f aca="false">L1457+K1458</f>
        <v>489.997625</v>
      </c>
    </row>
    <row r="1459" customFormat="false" ht="15" hidden="false" customHeight="false" outlineLevel="0" collapsed="false">
      <c r="J1459" s="30" t="n">
        <v>0.62975</v>
      </c>
      <c r="K1459" s="31" t="n">
        <f aca="false">MIN(MAX(IF($B16=1,$B6+$B7*(J1459-0.5),$B6),0),1)*IF(AND($B17=1,J1459&lt;$B8),1-$B9,1)*IF(AND($B18=1,J1459&lt;$B11),1-$B10,1)</f>
        <v>0.764875</v>
      </c>
      <c r="L1459" s="31" t="n">
        <f aca="false">L1458+K1459</f>
        <v>490.7625</v>
      </c>
    </row>
    <row r="1460" customFormat="false" ht="15" hidden="false" customHeight="false" outlineLevel="0" collapsed="false">
      <c r="J1460" s="30" t="n">
        <v>0.63025</v>
      </c>
      <c r="K1460" s="31" t="n">
        <f aca="false">MIN(MAX(IF($B16=1,$B6+$B7*(J1460-0.5),$B6),0),1)*IF(AND($B17=1,J1460&lt;$B8),1-$B9,1)*IF(AND($B18=1,J1460&lt;$B11),1-$B10,1)</f>
        <v>0.765125</v>
      </c>
      <c r="L1460" s="31" t="n">
        <f aca="false">L1459+K1460</f>
        <v>491.527625</v>
      </c>
    </row>
    <row r="1461" customFormat="false" ht="15" hidden="false" customHeight="false" outlineLevel="0" collapsed="false">
      <c r="J1461" s="30" t="n">
        <v>0.63075</v>
      </c>
      <c r="K1461" s="31" t="n">
        <f aca="false">MIN(MAX(IF($B16=1,$B6+$B7*(J1461-0.5),$B6),0),1)*IF(AND($B17=1,J1461&lt;$B8),1-$B9,1)*IF(AND($B18=1,J1461&lt;$B11),1-$B10,1)</f>
        <v>0.765375</v>
      </c>
      <c r="L1461" s="31" t="n">
        <f aca="false">L1460+K1461</f>
        <v>492.293</v>
      </c>
    </row>
    <row r="1462" customFormat="false" ht="15" hidden="false" customHeight="false" outlineLevel="0" collapsed="false">
      <c r="J1462" s="30" t="n">
        <v>0.63125</v>
      </c>
      <c r="K1462" s="31" t="n">
        <f aca="false">MIN(MAX(IF($B16=1,$B6+$B7*(J1462-0.5),$B6),0),1)*IF(AND($B17=1,J1462&lt;$B8),1-$B9,1)*IF(AND($B18=1,J1462&lt;$B11),1-$B10,1)</f>
        <v>0.765625</v>
      </c>
      <c r="L1462" s="31" t="n">
        <f aca="false">L1461+K1462</f>
        <v>493.058625</v>
      </c>
    </row>
    <row r="1463" customFormat="false" ht="15" hidden="false" customHeight="false" outlineLevel="0" collapsed="false">
      <c r="J1463" s="30" t="n">
        <v>0.63175</v>
      </c>
      <c r="K1463" s="31" t="n">
        <f aca="false">MIN(MAX(IF($B16=1,$B6+$B7*(J1463-0.5),$B6),0),1)*IF(AND($B17=1,J1463&lt;$B8),1-$B9,1)*IF(AND($B18=1,J1463&lt;$B11),1-$B10,1)</f>
        <v>0.765875</v>
      </c>
      <c r="L1463" s="31" t="n">
        <f aca="false">L1462+K1463</f>
        <v>493.8245</v>
      </c>
    </row>
    <row r="1464" customFormat="false" ht="15" hidden="false" customHeight="false" outlineLevel="0" collapsed="false">
      <c r="J1464" s="30" t="n">
        <v>0.63225</v>
      </c>
      <c r="K1464" s="31" t="n">
        <f aca="false">MIN(MAX(IF($B16=1,$B6+$B7*(J1464-0.5),$B6),0),1)*IF(AND($B17=1,J1464&lt;$B8),1-$B9,1)*IF(AND($B18=1,J1464&lt;$B11),1-$B10,1)</f>
        <v>0.766125</v>
      </c>
      <c r="L1464" s="31" t="n">
        <f aca="false">L1463+K1464</f>
        <v>494.590625</v>
      </c>
    </row>
    <row r="1465" customFormat="false" ht="15" hidden="false" customHeight="false" outlineLevel="0" collapsed="false">
      <c r="J1465" s="30" t="n">
        <v>0.63275</v>
      </c>
      <c r="K1465" s="31" t="n">
        <f aca="false">MIN(MAX(IF($B16=1,$B6+$B7*(J1465-0.5),$B6),0),1)*IF(AND($B17=1,J1465&lt;$B8),1-$B9,1)*IF(AND($B18=1,J1465&lt;$B11),1-$B10,1)</f>
        <v>0.766375</v>
      </c>
      <c r="L1465" s="31" t="n">
        <f aca="false">L1464+K1465</f>
        <v>495.357</v>
      </c>
    </row>
    <row r="1466" customFormat="false" ht="15" hidden="false" customHeight="false" outlineLevel="0" collapsed="false">
      <c r="J1466" s="30" t="n">
        <v>0.63325</v>
      </c>
      <c r="K1466" s="31" t="n">
        <f aca="false">MIN(MAX(IF($B16=1,$B6+$B7*(J1466-0.5),$B6),0),1)*IF(AND($B17=1,J1466&lt;$B8),1-$B9,1)*IF(AND($B18=1,J1466&lt;$B11),1-$B10,1)</f>
        <v>0.766625</v>
      </c>
      <c r="L1466" s="31" t="n">
        <f aca="false">L1465+K1466</f>
        <v>496.123625</v>
      </c>
    </row>
    <row r="1467" customFormat="false" ht="15" hidden="false" customHeight="false" outlineLevel="0" collapsed="false">
      <c r="J1467" s="30" t="n">
        <v>0.63375</v>
      </c>
      <c r="K1467" s="31" t="n">
        <f aca="false">MIN(MAX(IF($B16=1,$B6+$B7*(J1467-0.5),$B6),0),1)*IF(AND($B17=1,J1467&lt;$B8),1-$B9,1)*IF(AND($B18=1,J1467&lt;$B11),1-$B10,1)</f>
        <v>0.766875</v>
      </c>
      <c r="L1467" s="31" t="n">
        <f aca="false">L1466+K1467</f>
        <v>496.8905</v>
      </c>
    </row>
    <row r="1468" customFormat="false" ht="15" hidden="false" customHeight="false" outlineLevel="0" collapsed="false">
      <c r="J1468" s="30" t="n">
        <v>0.63425</v>
      </c>
      <c r="K1468" s="31" t="n">
        <f aca="false">MIN(MAX(IF($B16=1,$B6+$B7*(J1468-0.5),$B6),0),1)*IF(AND($B17=1,J1468&lt;$B8),1-$B9,1)*IF(AND($B18=1,J1468&lt;$B11),1-$B10,1)</f>
        <v>0.767125</v>
      </c>
      <c r="L1468" s="31" t="n">
        <f aca="false">L1467+K1468</f>
        <v>497.657625</v>
      </c>
    </row>
    <row r="1469" customFormat="false" ht="15" hidden="false" customHeight="false" outlineLevel="0" collapsed="false">
      <c r="J1469" s="30" t="n">
        <v>0.63475</v>
      </c>
      <c r="K1469" s="31" t="n">
        <f aca="false">MIN(MAX(IF($B16=1,$B6+$B7*(J1469-0.5),$B6),0),1)*IF(AND($B17=1,J1469&lt;$B8),1-$B9,1)*IF(AND($B18=1,J1469&lt;$B11),1-$B10,1)</f>
        <v>0.767375</v>
      </c>
      <c r="L1469" s="31" t="n">
        <f aca="false">L1468+K1469</f>
        <v>498.425</v>
      </c>
    </row>
    <row r="1470" customFormat="false" ht="15" hidden="false" customHeight="false" outlineLevel="0" collapsed="false">
      <c r="J1470" s="30" t="n">
        <v>0.63525</v>
      </c>
      <c r="K1470" s="31" t="n">
        <f aca="false">MIN(MAX(IF($B16=1,$B6+$B7*(J1470-0.5),$B6),0),1)*IF(AND($B17=1,J1470&lt;$B8),1-$B9,1)*IF(AND($B18=1,J1470&lt;$B11),1-$B10,1)</f>
        <v>0.767625</v>
      </c>
      <c r="L1470" s="31" t="n">
        <f aca="false">L1469+K1470</f>
        <v>499.192625</v>
      </c>
    </row>
    <row r="1471" customFormat="false" ht="15" hidden="false" customHeight="false" outlineLevel="0" collapsed="false">
      <c r="J1471" s="30" t="n">
        <v>0.63575</v>
      </c>
      <c r="K1471" s="31" t="n">
        <f aca="false">MIN(MAX(IF($B16=1,$B6+$B7*(J1471-0.5),$B6),0),1)*IF(AND($B17=1,J1471&lt;$B8),1-$B9,1)*IF(AND($B18=1,J1471&lt;$B11),1-$B10,1)</f>
        <v>0.767875</v>
      </c>
      <c r="L1471" s="31" t="n">
        <f aca="false">L1470+K1471</f>
        <v>499.9605</v>
      </c>
    </row>
    <row r="1472" customFormat="false" ht="15" hidden="false" customHeight="false" outlineLevel="0" collapsed="false">
      <c r="J1472" s="30" t="n">
        <v>0.63625</v>
      </c>
      <c r="K1472" s="31" t="n">
        <f aca="false">MIN(MAX(IF($B16=1,$B6+$B7*(J1472-0.5),$B6),0),1)*IF(AND($B17=1,J1472&lt;$B8),1-$B9,1)*IF(AND($B18=1,J1472&lt;$B11),1-$B10,1)</f>
        <v>0.768125</v>
      </c>
      <c r="L1472" s="31" t="n">
        <f aca="false">L1471+K1472</f>
        <v>500.728625</v>
      </c>
    </row>
    <row r="1473" customFormat="false" ht="15" hidden="false" customHeight="false" outlineLevel="0" collapsed="false">
      <c r="J1473" s="30" t="n">
        <v>0.63675</v>
      </c>
      <c r="K1473" s="31" t="n">
        <f aca="false">MIN(MAX(IF($B16=1,$B6+$B7*(J1473-0.5),$B6),0),1)*IF(AND($B17=1,J1473&lt;$B8),1-$B9,1)*IF(AND($B18=1,J1473&lt;$B11),1-$B10,1)</f>
        <v>0.768375</v>
      </c>
      <c r="L1473" s="31" t="n">
        <f aca="false">L1472+K1473</f>
        <v>501.497</v>
      </c>
    </row>
    <row r="1474" customFormat="false" ht="15" hidden="false" customHeight="false" outlineLevel="0" collapsed="false">
      <c r="J1474" s="30" t="n">
        <v>0.63725</v>
      </c>
      <c r="K1474" s="31" t="n">
        <f aca="false">MIN(MAX(IF($B16=1,$B6+$B7*(J1474-0.5),$B6),0),1)*IF(AND($B17=1,J1474&lt;$B8),1-$B9,1)*IF(AND($B18=1,J1474&lt;$B11),1-$B10,1)</f>
        <v>0.768625</v>
      </c>
      <c r="L1474" s="31" t="n">
        <f aca="false">L1473+K1474</f>
        <v>502.265625</v>
      </c>
    </row>
    <row r="1475" customFormat="false" ht="15" hidden="false" customHeight="false" outlineLevel="0" collapsed="false">
      <c r="J1475" s="30" t="n">
        <v>0.63775</v>
      </c>
      <c r="K1475" s="31" t="n">
        <f aca="false">MIN(MAX(IF($B16=1,$B6+$B7*(J1475-0.5),$B6),0),1)*IF(AND($B17=1,J1475&lt;$B8),1-$B9,1)*IF(AND($B18=1,J1475&lt;$B11),1-$B10,1)</f>
        <v>0.768875</v>
      </c>
      <c r="L1475" s="31" t="n">
        <f aca="false">L1474+K1475</f>
        <v>503.0345</v>
      </c>
    </row>
    <row r="1476" customFormat="false" ht="15" hidden="false" customHeight="false" outlineLevel="0" collapsed="false">
      <c r="J1476" s="30" t="n">
        <v>0.63825</v>
      </c>
      <c r="K1476" s="31" t="n">
        <f aca="false">MIN(MAX(IF($B16=1,$B6+$B7*(J1476-0.5),$B6),0),1)*IF(AND($B17=1,J1476&lt;$B8),1-$B9,1)*IF(AND($B18=1,J1476&lt;$B11),1-$B10,1)</f>
        <v>0.769125</v>
      </c>
      <c r="L1476" s="31" t="n">
        <f aca="false">L1475+K1476</f>
        <v>503.803625</v>
      </c>
    </row>
    <row r="1477" customFormat="false" ht="15" hidden="false" customHeight="false" outlineLevel="0" collapsed="false">
      <c r="J1477" s="30" t="n">
        <v>0.63875</v>
      </c>
      <c r="K1477" s="31" t="n">
        <f aca="false">MIN(MAX(IF($B16=1,$B6+$B7*(J1477-0.5),$B6),0),1)*IF(AND($B17=1,J1477&lt;$B8),1-$B9,1)*IF(AND($B18=1,J1477&lt;$B11),1-$B10,1)</f>
        <v>0.769375</v>
      </c>
      <c r="L1477" s="31" t="n">
        <f aca="false">L1476+K1477</f>
        <v>504.573</v>
      </c>
    </row>
    <row r="1478" customFormat="false" ht="15" hidden="false" customHeight="false" outlineLevel="0" collapsed="false">
      <c r="J1478" s="30" t="n">
        <v>0.63925</v>
      </c>
      <c r="K1478" s="31" t="n">
        <f aca="false">MIN(MAX(IF($B16=1,$B6+$B7*(J1478-0.5),$B6),0),1)*IF(AND($B17=1,J1478&lt;$B8),1-$B9,1)*IF(AND($B18=1,J1478&lt;$B11),1-$B10,1)</f>
        <v>0.769625</v>
      </c>
      <c r="L1478" s="31" t="n">
        <f aca="false">L1477+K1478</f>
        <v>505.342625</v>
      </c>
    </row>
    <row r="1479" customFormat="false" ht="15" hidden="false" customHeight="false" outlineLevel="0" collapsed="false">
      <c r="J1479" s="30" t="n">
        <v>0.63975</v>
      </c>
      <c r="K1479" s="31" t="n">
        <f aca="false">MIN(MAX(IF($B16=1,$B6+$B7*(J1479-0.5),$B6),0),1)*IF(AND($B17=1,J1479&lt;$B8),1-$B9,1)*IF(AND($B18=1,J1479&lt;$B11),1-$B10,1)</f>
        <v>0.769875</v>
      </c>
      <c r="L1479" s="31" t="n">
        <f aca="false">L1478+K1479</f>
        <v>506.1125</v>
      </c>
    </row>
    <row r="1480" customFormat="false" ht="15" hidden="false" customHeight="false" outlineLevel="0" collapsed="false">
      <c r="J1480" s="30" t="n">
        <v>0.64025</v>
      </c>
      <c r="K1480" s="31" t="n">
        <f aca="false">MIN(MAX(IF($B16=1,$B6+$B7*(J1480-0.5),$B6),0),1)*IF(AND($B17=1,J1480&lt;$B8),1-$B9,1)*IF(AND($B18=1,J1480&lt;$B11),1-$B10,1)</f>
        <v>0.770125</v>
      </c>
      <c r="L1480" s="31" t="n">
        <f aca="false">L1479+K1480</f>
        <v>506.882625</v>
      </c>
    </row>
    <row r="1481" customFormat="false" ht="15" hidden="false" customHeight="false" outlineLevel="0" collapsed="false">
      <c r="J1481" s="30" t="n">
        <v>0.64075</v>
      </c>
      <c r="K1481" s="31" t="n">
        <f aca="false">MIN(MAX(IF($B16=1,$B6+$B7*(J1481-0.5),$B6),0),1)*IF(AND($B17=1,J1481&lt;$B8),1-$B9,1)*IF(AND($B18=1,J1481&lt;$B11),1-$B10,1)</f>
        <v>0.770375</v>
      </c>
      <c r="L1481" s="31" t="n">
        <f aca="false">L1480+K1481</f>
        <v>507.653</v>
      </c>
    </row>
    <row r="1482" customFormat="false" ht="15" hidden="false" customHeight="false" outlineLevel="0" collapsed="false">
      <c r="J1482" s="30" t="n">
        <v>0.64125</v>
      </c>
      <c r="K1482" s="31" t="n">
        <f aca="false">MIN(MAX(IF($B16=1,$B6+$B7*(J1482-0.5),$B6),0),1)*IF(AND($B17=1,J1482&lt;$B8),1-$B9,1)*IF(AND($B18=1,J1482&lt;$B11),1-$B10,1)</f>
        <v>0.770625</v>
      </c>
      <c r="L1482" s="31" t="n">
        <f aca="false">L1481+K1482</f>
        <v>508.423625</v>
      </c>
    </row>
    <row r="1483" customFormat="false" ht="15" hidden="false" customHeight="false" outlineLevel="0" collapsed="false">
      <c r="J1483" s="30" t="n">
        <v>0.64175</v>
      </c>
      <c r="K1483" s="31" t="n">
        <f aca="false">MIN(MAX(IF($B16=1,$B6+$B7*(J1483-0.5),$B6),0),1)*IF(AND($B17=1,J1483&lt;$B8),1-$B9,1)*IF(AND($B18=1,J1483&lt;$B11),1-$B10,1)</f>
        <v>0.770875</v>
      </c>
      <c r="L1483" s="31" t="n">
        <f aca="false">L1482+K1483</f>
        <v>509.1945</v>
      </c>
    </row>
    <row r="1484" customFormat="false" ht="15" hidden="false" customHeight="false" outlineLevel="0" collapsed="false">
      <c r="J1484" s="30" t="n">
        <v>0.64225</v>
      </c>
      <c r="K1484" s="31" t="n">
        <f aca="false">MIN(MAX(IF($B16=1,$B6+$B7*(J1484-0.5),$B6),0),1)*IF(AND($B17=1,J1484&lt;$B8),1-$B9,1)*IF(AND($B18=1,J1484&lt;$B11),1-$B10,1)</f>
        <v>0.771125</v>
      </c>
      <c r="L1484" s="31" t="n">
        <f aca="false">L1483+K1484</f>
        <v>509.965625</v>
      </c>
    </row>
    <row r="1485" customFormat="false" ht="15" hidden="false" customHeight="false" outlineLevel="0" collapsed="false">
      <c r="J1485" s="30" t="n">
        <v>0.64275</v>
      </c>
      <c r="K1485" s="31" t="n">
        <f aca="false">MIN(MAX(IF($B16=1,$B6+$B7*(J1485-0.5),$B6),0),1)*IF(AND($B17=1,J1485&lt;$B8),1-$B9,1)*IF(AND($B18=1,J1485&lt;$B11),1-$B10,1)</f>
        <v>0.771375</v>
      </c>
      <c r="L1485" s="31" t="n">
        <f aca="false">L1484+K1485</f>
        <v>510.737</v>
      </c>
    </row>
    <row r="1486" customFormat="false" ht="15" hidden="false" customHeight="false" outlineLevel="0" collapsed="false">
      <c r="J1486" s="30" t="n">
        <v>0.64325</v>
      </c>
      <c r="K1486" s="31" t="n">
        <f aca="false">MIN(MAX(IF($B16=1,$B6+$B7*(J1486-0.5),$B6),0),1)*IF(AND($B17=1,J1486&lt;$B8),1-$B9,1)*IF(AND($B18=1,J1486&lt;$B11),1-$B10,1)</f>
        <v>0.771625</v>
      </c>
      <c r="L1486" s="31" t="n">
        <f aca="false">L1485+K1486</f>
        <v>511.508625</v>
      </c>
    </row>
    <row r="1487" customFormat="false" ht="15" hidden="false" customHeight="false" outlineLevel="0" collapsed="false">
      <c r="J1487" s="30" t="n">
        <v>0.64375</v>
      </c>
      <c r="K1487" s="31" t="n">
        <f aca="false">MIN(MAX(IF($B16=1,$B6+$B7*(J1487-0.5),$B6),0),1)*IF(AND($B17=1,J1487&lt;$B8),1-$B9,1)*IF(AND($B18=1,J1487&lt;$B11),1-$B10,1)</f>
        <v>0.771875</v>
      </c>
      <c r="L1487" s="31" t="n">
        <f aca="false">L1486+K1487</f>
        <v>512.2805</v>
      </c>
    </row>
    <row r="1488" customFormat="false" ht="15" hidden="false" customHeight="false" outlineLevel="0" collapsed="false">
      <c r="J1488" s="30" t="n">
        <v>0.64425</v>
      </c>
      <c r="K1488" s="31" t="n">
        <f aca="false">MIN(MAX(IF($B16=1,$B6+$B7*(J1488-0.5),$B6),0),1)*IF(AND($B17=1,J1488&lt;$B8),1-$B9,1)*IF(AND($B18=1,J1488&lt;$B11),1-$B10,1)</f>
        <v>0.772125</v>
      </c>
      <c r="L1488" s="31" t="n">
        <f aca="false">L1487+K1488</f>
        <v>513.052625</v>
      </c>
    </row>
    <row r="1489" customFormat="false" ht="15" hidden="false" customHeight="false" outlineLevel="0" collapsed="false">
      <c r="J1489" s="30" t="n">
        <v>0.64475</v>
      </c>
      <c r="K1489" s="31" t="n">
        <f aca="false">MIN(MAX(IF($B16=1,$B6+$B7*(J1489-0.5),$B6),0),1)*IF(AND($B17=1,J1489&lt;$B8),1-$B9,1)*IF(AND($B18=1,J1489&lt;$B11),1-$B10,1)</f>
        <v>0.772375</v>
      </c>
      <c r="L1489" s="31" t="n">
        <f aca="false">L1488+K1489</f>
        <v>513.825</v>
      </c>
    </row>
    <row r="1490" customFormat="false" ht="15" hidden="false" customHeight="false" outlineLevel="0" collapsed="false">
      <c r="J1490" s="30" t="n">
        <v>0.64525</v>
      </c>
      <c r="K1490" s="31" t="n">
        <f aca="false">MIN(MAX(IF($B16=1,$B6+$B7*(J1490-0.5),$B6),0),1)*IF(AND($B17=1,J1490&lt;$B8),1-$B9,1)*IF(AND($B18=1,J1490&lt;$B11),1-$B10,1)</f>
        <v>0.772625</v>
      </c>
      <c r="L1490" s="31" t="n">
        <f aca="false">L1489+K1490</f>
        <v>514.597625</v>
      </c>
    </row>
    <row r="1491" customFormat="false" ht="15" hidden="false" customHeight="false" outlineLevel="0" collapsed="false">
      <c r="J1491" s="30" t="n">
        <v>0.64575</v>
      </c>
      <c r="K1491" s="31" t="n">
        <f aca="false">MIN(MAX(IF($B16=1,$B6+$B7*(J1491-0.5),$B6),0),1)*IF(AND($B17=1,J1491&lt;$B8),1-$B9,1)*IF(AND($B18=1,J1491&lt;$B11),1-$B10,1)</f>
        <v>0.772875</v>
      </c>
      <c r="L1491" s="31" t="n">
        <f aca="false">L1490+K1491</f>
        <v>515.3705</v>
      </c>
    </row>
    <row r="1492" customFormat="false" ht="15" hidden="false" customHeight="false" outlineLevel="0" collapsed="false">
      <c r="J1492" s="30" t="n">
        <v>0.64625</v>
      </c>
      <c r="K1492" s="31" t="n">
        <f aca="false">MIN(MAX(IF($B16=1,$B6+$B7*(J1492-0.5),$B6),0),1)*IF(AND($B17=1,J1492&lt;$B8),1-$B9,1)*IF(AND($B18=1,J1492&lt;$B11),1-$B10,1)</f>
        <v>0.773125</v>
      </c>
      <c r="L1492" s="31" t="n">
        <f aca="false">L1491+K1492</f>
        <v>516.143625</v>
      </c>
    </row>
    <row r="1493" customFormat="false" ht="15" hidden="false" customHeight="false" outlineLevel="0" collapsed="false">
      <c r="J1493" s="30" t="n">
        <v>0.64675</v>
      </c>
      <c r="K1493" s="31" t="n">
        <f aca="false">MIN(MAX(IF($B16=1,$B6+$B7*(J1493-0.5),$B6),0),1)*IF(AND($B17=1,J1493&lt;$B8),1-$B9,1)*IF(AND($B18=1,J1493&lt;$B11),1-$B10,1)</f>
        <v>0.773375</v>
      </c>
      <c r="L1493" s="31" t="n">
        <f aca="false">L1492+K1493</f>
        <v>516.917</v>
      </c>
    </row>
    <row r="1494" customFormat="false" ht="15" hidden="false" customHeight="false" outlineLevel="0" collapsed="false">
      <c r="J1494" s="30" t="n">
        <v>0.64725</v>
      </c>
      <c r="K1494" s="31" t="n">
        <f aca="false">MIN(MAX(IF($B16=1,$B6+$B7*(J1494-0.5),$B6),0),1)*IF(AND($B17=1,J1494&lt;$B8),1-$B9,1)*IF(AND($B18=1,J1494&lt;$B11),1-$B10,1)</f>
        <v>0.773625</v>
      </c>
      <c r="L1494" s="31" t="n">
        <f aca="false">L1493+K1494</f>
        <v>517.690625</v>
      </c>
    </row>
    <row r="1495" customFormat="false" ht="15" hidden="false" customHeight="false" outlineLevel="0" collapsed="false">
      <c r="J1495" s="30" t="n">
        <v>0.64775</v>
      </c>
      <c r="K1495" s="31" t="n">
        <f aca="false">MIN(MAX(IF($B16=1,$B6+$B7*(J1495-0.5),$B6),0),1)*IF(AND($B17=1,J1495&lt;$B8),1-$B9,1)*IF(AND($B18=1,J1495&lt;$B11),1-$B10,1)</f>
        <v>0.773875</v>
      </c>
      <c r="L1495" s="31" t="n">
        <f aca="false">L1494+K1495</f>
        <v>518.4645</v>
      </c>
    </row>
    <row r="1496" customFormat="false" ht="15" hidden="false" customHeight="false" outlineLevel="0" collapsed="false">
      <c r="J1496" s="30" t="n">
        <v>0.64825</v>
      </c>
      <c r="K1496" s="31" t="n">
        <f aca="false">MIN(MAX(IF($B16=1,$B6+$B7*(J1496-0.5),$B6),0),1)*IF(AND($B17=1,J1496&lt;$B8),1-$B9,1)*IF(AND($B18=1,J1496&lt;$B11),1-$B10,1)</f>
        <v>0.774125</v>
      </c>
      <c r="L1496" s="31" t="n">
        <f aca="false">L1495+K1496</f>
        <v>519.238625</v>
      </c>
    </row>
    <row r="1497" customFormat="false" ht="15" hidden="false" customHeight="false" outlineLevel="0" collapsed="false">
      <c r="J1497" s="30" t="n">
        <v>0.64875</v>
      </c>
      <c r="K1497" s="31" t="n">
        <f aca="false">MIN(MAX(IF($B16=1,$B6+$B7*(J1497-0.5),$B6),0),1)*IF(AND($B17=1,J1497&lt;$B8),1-$B9,1)*IF(AND($B18=1,J1497&lt;$B11),1-$B10,1)</f>
        <v>0.774375</v>
      </c>
      <c r="L1497" s="31" t="n">
        <f aca="false">L1496+K1497</f>
        <v>520.013</v>
      </c>
    </row>
    <row r="1498" customFormat="false" ht="15" hidden="false" customHeight="false" outlineLevel="0" collapsed="false">
      <c r="J1498" s="30" t="n">
        <v>0.64925</v>
      </c>
      <c r="K1498" s="31" t="n">
        <f aca="false">MIN(MAX(IF($B16=1,$B6+$B7*(J1498-0.5),$B6),0),1)*IF(AND($B17=1,J1498&lt;$B8),1-$B9,1)*IF(AND($B18=1,J1498&lt;$B11),1-$B10,1)</f>
        <v>0.774625</v>
      </c>
      <c r="L1498" s="31" t="n">
        <f aca="false">L1497+K1498</f>
        <v>520.787625</v>
      </c>
    </row>
    <row r="1499" customFormat="false" ht="15" hidden="false" customHeight="false" outlineLevel="0" collapsed="false">
      <c r="J1499" s="30" t="n">
        <v>0.64975</v>
      </c>
      <c r="K1499" s="31" t="n">
        <f aca="false">MIN(MAX(IF($B16=1,$B6+$B7*(J1499-0.5),$B6),0),1)*IF(AND($B17=1,J1499&lt;$B8),1-$B9,1)*IF(AND($B18=1,J1499&lt;$B11),1-$B10,1)</f>
        <v>0.774875</v>
      </c>
      <c r="L1499" s="31" t="n">
        <f aca="false">L1498+K1499</f>
        <v>521.5625</v>
      </c>
    </row>
    <row r="1500" customFormat="false" ht="15" hidden="false" customHeight="false" outlineLevel="0" collapsed="false">
      <c r="J1500" s="30" t="n">
        <v>0.65025</v>
      </c>
      <c r="K1500" s="31" t="n">
        <f aca="false">MIN(MAX(IF($B16=1,$B6+$B7*(J1500-0.5),$B6),0),1)*IF(AND($B17=1,J1500&lt;$B8),1-$B9,1)*IF(AND($B18=1,J1500&lt;$B11),1-$B10,1)</f>
        <v>0.775125</v>
      </c>
      <c r="L1500" s="31" t="n">
        <f aca="false">L1499+K1500</f>
        <v>522.337625</v>
      </c>
    </row>
    <row r="1501" customFormat="false" ht="15" hidden="false" customHeight="false" outlineLevel="0" collapsed="false">
      <c r="J1501" s="30" t="n">
        <v>0.65075</v>
      </c>
      <c r="K1501" s="31" t="n">
        <f aca="false">MIN(MAX(IF($B16=1,$B6+$B7*(J1501-0.5),$B6),0),1)*IF(AND($B17=1,J1501&lt;$B8),1-$B9,1)*IF(AND($B18=1,J1501&lt;$B11),1-$B10,1)</f>
        <v>0.775375</v>
      </c>
      <c r="L1501" s="31" t="n">
        <f aca="false">L1500+K1501</f>
        <v>523.113</v>
      </c>
    </row>
    <row r="1502" customFormat="false" ht="15" hidden="false" customHeight="false" outlineLevel="0" collapsed="false">
      <c r="J1502" s="30" t="n">
        <v>0.65125</v>
      </c>
      <c r="K1502" s="31" t="n">
        <f aca="false">MIN(MAX(IF($B16=1,$B6+$B7*(J1502-0.5),$B6),0),1)*IF(AND($B17=1,J1502&lt;$B8),1-$B9,1)*IF(AND($B18=1,J1502&lt;$B11),1-$B10,1)</f>
        <v>0.775625</v>
      </c>
      <c r="L1502" s="31" t="n">
        <f aca="false">L1501+K1502</f>
        <v>523.888625</v>
      </c>
    </row>
    <row r="1503" customFormat="false" ht="15" hidden="false" customHeight="false" outlineLevel="0" collapsed="false">
      <c r="J1503" s="30" t="n">
        <v>0.65175</v>
      </c>
      <c r="K1503" s="31" t="n">
        <f aca="false">MIN(MAX(IF($B16=1,$B6+$B7*(J1503-0.5),$B6),0),1)*IF(AND($B17=1,J1503&lt;$B8),1-$B9,1)*IF(AND($B18=1,J1503&lt;$B11),1-$B10,1)</f>
        <v>0.775875</v>
      </c>
      <c r="L1503" s="31" t="n">
        <f aca="false">L1502+K1503</f>
        <v>524.6645</v>
      </c>
    </row>
    <row r="1504" customFormat="false" ht="15" hidden="false" customHeight="false" outlineLevel="0" collapsed="false">
      <c r="J1504" s="30" t="n">
        <v>0.65225</v>
      </c>
      <c r="K1504" s="31" t="n">
        <f aca="false">MIN(MAX(IF($B16=1,$B6+$B7*(J1504-0.5),$B6),0),1)*IF(AND($B17=1,J1504&lt;$B8),1-$B9,1)*IF(AND($B18=1,J1504&lt;$B11),1-$B10,1)</f>
        <v>0.776125</v>
      </c>
      <c r="L1504" s="31" t="n">
        <f aca="false">L1503+K1504</f>
        <v>525.440625</v>
      </c>
    </row>
    <row r="1505" customFormat="false" ht="15" hidden="false" customHeight="false" outlineLevel="0" collapsed="false">
      <c r="J1505" s="30" t="n">
        <v>0.65275</v>
      </c>
      <c r="K1505" s="31" t="n">
        <f aca="false">MIN(MAX(IF($B16=1,$B6+$B7*(J1505-0.5),$B6),0),1)*IF(AND($B17=1,J1505&lt;$B8),1-$B9,1)*IF(AND($B18=1,J1505&lt;$B11),1-$B10,1)</f>
        <v>0.776375</v>
      </c>
      <c r="L1505" s="31" t="n">
        <f aca="false">L1504+K1505</f>
        <v>526.217</v>
      </c>
    </row>
    <row r="1506" customFormat="false" ht="15" hidden="false" customHeight="false" outlineLevel="0" collapsed="false">
      <c r="J1506" s="30" t="n">
        <v>0.65325</v>
      </c>
      <c r="K1506" s="31" t="n">
        <f aca="false">MIN(MAX(IF($B16=1,$B6+$B7*(J1506-0.5),$B6),0),1)*IF(AND($B17=1,J1506&lt;$B8),1-$B9,1)*IF(AND($B18=1,J1506&lt;$B11),1-$B10,1)</f>
        <v>0.776625</v>
      </c>
      <c r="L1506" s="31" t="n">
        <f aca="false">L1505+K1506</f>
        <v>526.993625</v>
      </c>
    </row>
    <row r="1507" customFormat="false" ht="15" hidden="false" customHeight="false" outlineLevel="0" collapsed="false">
      <c r="J1507" s="30" t="n">
        <v>0.65375</v>
      </c>
      <c r="K1507" s="31" t="n">
        <f aca="false">MIN(MAX(IF($B16=1,$B6+$B7*(J1507-0.5),$B6),0),1)*IF(AND($B17=1,J1507&lt;$B8),1-$B9,1)*IF(AND($B18=1,J1507&lt;$B11),1-$B10,1)</f>
        <v>0.776875</v>
      </c>
      <c r="L1507" s="31" t="n">
        <f aca="false">L1506+K1507</f>
        <v>527.7705</v>
      </c>
    </row>
    <row r="1508" customFormat="false" ht="15" hidden="false" customHeight="false" outlineLevel="0" collapsed="false">
      <c r="J1508" s="30" t="n">
        <v>0.65425</v>
      </c>
      <c r="K1508" s="31" t="n">
        <f aca="false">MIN(MAX(IF($B16=1,$B6+$B7*(J1508-0.5),$B6),0),1)*IF(AND($B17=1,J1508&lt;$B8),1-$B9,1)*IF(AND($B18=1,J1508&lt;$B11),1-$B10,1)</f>
        <v>0.777125</v>
      </c>
      <c r="L1508" s="31" t="n">
        <f aca="false">L1507+K1508</f>
        <v>528.547625</v>
      </c>
    </row>
    <row r="1509" customFormat="false" ht="15" hidden="false" customHeight="false" outlineLevel="0" collapsed="false">
      <c r="J1509" s="30" t="n">
        <v>0.65475</v>
      </c>
      <c r="K1509" s="31" t="n">
        <f aca="false">MIN(MAX(IF($B16=1,$B6+$B7*(J1509-0.5),$B6),0),1)*IF(AND($B17=1,J1509&lt;$B8),1-$B9,1)*IF(AND($B18=1,J1509&lt;$B11),1-$B10,1)</f>
        <v>0.777375</v>
      </c>
      <c r="L1509" s="31" t="n">
        <f aca="false">L1508+K1509</f>
        <v>529.325</v>
      </c>
    </row>
    <row r="1510" customFormat="false" ht="15" hidden="false" customHeight="false" outlineLevel="0" collapsed="false">
      <c r="J1510" s="30" t="n">
        <v>0.65525</v>
      </c>
      <c r="K1510" s="31" t="n">
        <f aca="false">MIN(MAX(IF($B16=1,$B6+$B7*(J1510-0.5),$B6),0),1)*IF(AND($B17=1,J1510&lt;$B8),1-$B9,1)*IF(AND($B18=1,J1510&lt;$B11),1-$B10,1)</f>
        <v>0.777625</v>
      </c>
      <c r="L1510" s="31" t="n">
        <f aca="false">L1509+K1510</f>
        <v>530.102625</v>
      </c>
    </row>
    <row r="1511" customFormat="false" ht="15" hidden="false" customHeight="false" outlineLevel="0" collapsed="false">
      <c r="J1511" s="30" t="n">
        <v>0.65575</v>
      </c>
      <c r="K1511" s="31" t="n">
        <f aca="false">MIN(MAX(IF($B16=1,$B6+$B7*(J1511-0.5),$B6),0),1)*IF(AND($B17=1,J1511&lt;$B8),1-$B9,1)*IF(AND($B18=1,J1511&lt;$B11),1-$B10,1)</f>
        <v>0.777875</v>
      </c>
      <c r="L1511" s="31" t="n">
        <f aca="false">L1510+K1511</f>
        <v>530.8805</v>
      </c>
    </row>
    <row r="1512" customFormat="false" ht="15" hidden="false" customHeight="false" outlineLevel="0" collapsed="false">
      <c r="J1512" s="30" t="n">
        <v>0.65625</v>
      </c>
      <c r="K1512" s="31" t="n">
        <f aca="false">MIN(MAX(IF($B16=1,$B6+$B7*(J1512-0.5),$B6),0),1)*IF(AND($B17=1,J1512&lt;$B8),1-$B9,1)*IF(AND($B18=1,J1512&lt;$B11),1-$B10,1)</f>
        <v>0.778125</v>
      </c>
      <c r="L1512" s="31" t="n">
        <f aca="false">L1511+K1512</f>
        <v>531.658625</v>
      </c>
    </row>
    <row r="1513" customFormat="false" ht="15" hidden="false" customHeight="false" outlineLevel="0" collapsed="false">
      <c r="J1513" s="30" t="n">
        <v>0.65675</v>
      </c>
      <c r="K1513" s="31" t="n">
        <f aca="false">MIN(MAX(IF($B16=1,$B6+$B7*(J1513-0.5),$B6),0),1)*IF(AND($B17=1,J1513&lt;$B8),1-$B9,1)*IF(AND($B18=1,J1513&lt;$B11),1-$B10,1)</f>
        <v>0.778375</v>
      </c>
      <c r="L1513" s="31" t="n">
        <f aca="false">L1512+K1513</f>
        <v>532.437</v>
      </c>
    </row>
    <row r="1514" customFormat="false" ht="15" hidden="false" customHeight="false" outlineLevel="0" collapsed="false">
      <c r="J1514" s="30" t="n">
        <v>0.65725</v>
      </c>
      <c r="K1514" s="31" t="n">
        <f aca="false">MIN(MAX(IF($B16=1,$B6+$B7*(J1514-0.5),$B6),0),1)*IF(AND($B17=1,J1514&lt;$B8),1-$B9,1)*IF(AND($B18=1,J1514&lt;$B11),1-$B10,1)</f>
        <v>0.778625</v>
      </c>
      <c r="L1514" s="31" t="n">
        <f aca="false">L1513+K1514</f>
        <v>533.215625</v>
      </c>
    </row>
    <row r="1515" customFormat="false" ht="15" hidden="false" customHeight="false" outlineLevel="0" collapsed="false">
      <c r="J1515" s="30" t="n">
        <v>0.65775</v>
      </c>
      <c r="K1515" s="31" t="n">
        <f aca="false">MIN(MAX(IF($B16=1,$B6+$B7*(J1515-0.5),$B6),0),1)*IF(AND($B17=1,J1515&lt;$B8),1-$B9,1)*IF(AND($B18=1,J1515&lt;$B11),1-$B10,1)</f>
        <v>0.778875</v>
      </c>
      <c r="L1515" s="31" t="n">
        <f aca="false">L1514+K1515</f>
        <v>533.9945</v>
      </c>
    </row>
    <row r="1516" customFormat="false" ht="15" hidden="false" customHeight="false" outlineLevel="0" collapsed="false">
      <c r="J1516" s="30" t="n">
        <v>0.65825</v>
      </c>
      <c r="K1516" s="31" t="n">
        <f aca="false">MIN(MAX(IF($B16=1,$B6+$B7*(J1516-0.5),$B6),0),1)*IF(AND($B17=1,J1516&lt;$B8),1-$B9,1)*IF(AND($B18=1,J1516&lt;$B11),1-$B10,1)</f>
        <v>0.779125</v>
      </c>
      <c r="L1516" s="31" t="n">
        <f aca="false">L1515+K1516</f>
        <v>534.773625</v>
      </c>
    </row>
    <row r="1517" customFormat="false" ht="15" hidden="false" customHeight="false" outlineLevel="0" collapsed="false">
      <c r="J1517" s="30" t="n">
        <v>0.65875</v>
      </c>
      <c r="K1517" s="31" t="n">
        <f aca="false">MIN(MAX(IF($B16=1,$B6+$B7*(J1517-0.5),$B6),0),1)*IF(AND($B17=1,J1517&lt;$B8),1-$B9,1)*IF(AND($B18=1,J1517&lt;$B11),1-$B10,1)</f>
        <v>0.779375</v>
      </c>
      <c r="L1517" s="31" t="n">
        <f aca="false">L1516+K1517</f>
        <v>535.553</v>
      </c>
    </row>
    <row r="1518" customFormat="false" ht="15" hidden="false" customHeight="false" outlineLevel="0" collapsed="false">
      <c r="J1518" s="30" t="n">
        <v>0.65925</v>
      </c>
      <c r="K1518" s="31" t="n">
        <f aca="false">MIN(MAX(IF($B16=1,$B6+$B7*(J1518-0.5),$B6),0),1)*IF(AND($B17=1,J1518&lt;$B8),1-$B9,1)*IF(AND($B18=1,J1518&lt;$B11),1-$B10,1)</f>
        <v>0.779625</v>
      </c>
      <c r="L1518" s="31" t="n">
        <f aca="false">L1517+K1518</f>
        <v>536.332625</v>
      </c>
    </row>
    <row r="1519" customFormat="false" ht="15" hidden="false" customHeight="false" outlineLevel="0" collapsed="false">
      <c r="J1519" s="30" t="n">
        <v>0.65975</v>
      </c>
      <c r="K1519" s="31" t="n">
        <f aca="false">MIN(MAX(IF($B16=1,$B6+$B7*(J1519-0.5),$B6),0),1)*IF(AND($B17=1,J1519&lt;$B8),1-$B9,1)*IF(AND($B18=1,J1519&lt;$B11),1-$B10,1)</f>
        <v>0.779875</v>
      </c>
      <c r="L1519" s="31" t="n">
        <f aca="false">L1518+K1519</f>
        <v>537.1125</v>
      </c>
    </row>
    <row r="1520" customFormat="false" ht="15" hidden="false" customHeight="false" outlineLevel="0" collapsed="false">
      <c r="J1520" s="30" t="n">
        <v>0.66025</v>
      </c>
      <c r="K1520" s="31" t="n">
        <f aca="false">MIN(MAX(IF($B16=1,$B6+$B7*(J1520-0.5),$B6),0),1)*IF(AND($B17=1,J1520&lt;$B8),1-$B9,1)*IF(AND($B18=1,J1520&lt;$B11),1-$B10,1)</f>
        <v>0.780125</v>
      </c>
      <c r="L1520" s="31" t="n">
        <f aca="false">L1519+K1520</f>
        <v>537.892625</v>
      </c>
    </row>
    <row r="1521" customFormat="false" ht="15" hidden="false" customHeight="false" outlineLevel="0" collapsed="false">
      <c r="J1521" s="30" t="n">
        <v>0.66075</v>
      </c>
      <c r="K1521" s="31" t="n">
        <f aca="false">MIN(MAX(IF($B16=1,$B6+$B7*(J1521-0.5),$B6),0),1)*IF(AND($B17=1,J1521&lt;$B8),1-$B9,1)*IF(AND($B18=1,J1521&lt;$B11),1-$B10,1)</f>
        <v>0.780375</v>
      </c>
      <c r="L1521" s="31" t="n">
        <f aca="false">L1520+K1521</f>
        <v>538.673</v>
      </c>
    </row>
    <row r="1522" customFormat="false" ht="15" hidden="false" customHeight="false" outlineLevel="0" collapsed="false">
      <c r="J1522" s="30" t="n">
        <v>0.66125</v>
      </c>
      <c r="K1522" s="31" t="n">
        <f aca="false">MIN(MAX(IF($B16=1,$B6+$B7*(J1522-0.5),$B6),0),1)*IF(AND($B17=1,J1522&lt;$B8),1-$B9,1)*IF(AND($B18=1,J1522&lt;$B11),1-$B10,1)</f>
        <v>0.780625</v>
      </c>
      <c r="L1522" s="31" t="n">
        <f aca="false">L1521+K1522</f>
        <v>539.453625</v>
      </c>
    </row>
    <row r="1523" customFormat="false" ht="15" hidden="false" customHeight="false" outlineLevel="0" collapsed="false">
      <c r="J1523" s="30" t="n">
        <v>0.66175</v>
      </c>
      <c r="K1523" s="31" t="n">
        <f aca="false">MIN(MAX(IF($B16=1,$B6+$B7*(J1523-0.5),$B6),0),1)*IF(AND($B17=1,J1523&lt;$B8),1-$B9,1)*IF(AND($B18=1,J1523&lt;$B11),1-$B10,1)</f>
        <v>0.780875</v>
      </c>
      <c r="L1523" s="31" t="n">
        <f aca="false">L1522+K1523</f>
        <v>540.2345</v>
      </c>
    </row>
    <row r="1524" customFormat="false" ht="15" hidden="false" customHeight="false" outlineLevel="0" collapsed="false">
      <c r="J1524" s="30" t="n">
        <v>0.66225</v>
      </c>
      <c r="K1524" s="31" t="n">
        <f aca="false">MIN(MAX(IF($B16=1,$B6+$B7*(J1524-0.5),$B6),0),1)*IF(AND($B17=1,J1524&lt;$B8),1-$B9,1)*IF(AND($B18=1,J1524&lt;$B11),1-$B10,1)</f>
        <v>0.781125</v>
      </c>
      <c r="L1524" s="31" t="n">
        <f aca="false">L1523+K1524</f>
        <v>541.015625</v>
      </c>
    </row>
    <row r="1525" customFormat="false" ht="15" hidden="false" customHeight="false" outlineLevel="0" collapsed="false">
      <c r="J1525" s="30" t="n">
        <v>0.66275</v>
      </c>
      <c r="K1525" s="31" t="n">
        <f aca="false">MIN(MAX(IF($B16=1,$B6+$B7*(J1525-0.5),$B6),0),1)*IF(AND($B17=1,J1525&lt;$B8),1-$B9,1)*IF(AND($B18=1,J1525&lt;$B11),1-$B10,1)</f>
        <v>0.781375</v>
      </c>
      <c r="L1525" s="31" t="n">
        <f aca="false">L1524+K1525</f>
        <v>541.797</v>
      </c>
    </row>
    <row r="1526" customFormat="false" ht="15" hidden="false" customHeight="false" outlineLevel="0" collapsed="false">
      <c r="J1526" s="30" t="n">
        <v>0.66325</v>
      </c>
      <c r="K1526" s="31" t="n">
        <f aca="false">MIN(MAX(IF($B16=1,$B6+$B7*(J1526-0.5),$B6),0),1)*IF(AND($B17=1,J1526&lt;$B8),1-$B9,1)*IF(AND($B18=1,J1526&lt;$B11),1-$B10,1)</f>
        <v>0.781625</v>
      </c>
      <c r="L1526" s="31" t="n">
        <f aca="false">L1525+K1526</f>
        <v>542.578625</v>
      </c>
    </row>
    <row r="1527" customFormat="false" ht="15" hidden="false" customHeight="false" outlineLevel="0" collapsed="false">
      <c r="J1527" s="30" t="n">
        <v>0.66375</v>
      </c>
      <c r="K1527" s="31" t="n">
        <f aca="false">MIN(MAX(IF($B16=1,$B6+$B7*(J1527-0.5),$B6),0),1)*IF(AND($B17=1,J1527&lt;$B8),1-$B9,1)*IF(AND($B18=1,J1527&lt;$B11),1-$B10,1)</f>
        <v>0.781875</v>
      </c>
      <c r="L1527" s="31" t="n">
        <f aca="false">L1526+K1527</f>
        <v>543.3605</v>
      </c>
    </row>
    <row r="1528" customFormat="false" ht="15" hidden="false" customHeight="false" outlineLevel="0" collapsed="false">
      <c r="J1528" s="30" t="n">
        <v>0.66425</v>
      </c>
      <c r="K1528" s="31" t="n">
        <f aca="false">MIN(MAX(IF($B16=1,$B6+$B7*(J1528-0.5),$B6),0),1)*IF(AND($B17=1,J1528&lt;$B8),1-$B9,1)*IF(AND($B18=1,J1528&lt;$B11),1-$B10,1)</f>
        <v>0.782125</v>
      </c>
      <c r="L1528" s="31" t="n">
        <f aca="false">L1527+K1528</f>
        <v>544.142625</v>
      </c>
    </row>
    <row r="1529" customFormat="false" ht="15" hidden="false" customHeight="false" outlineLevel="0" collapsed="false">
      <c r="J1529" s="30" t="n">
        <v>0.66475</v>
      </c>
      <c r="K1529" s="31" t="n">
        <f aca="false">MIN(MAX(IF($B16=1,$B6+$B7*(J1529-0.5),$B6),0),1)*IF(AND($B17=1,J1529&lt;$B8),1-$B9,1)*IF(AND($B18=1,J1529&lt;$B11),1-$B10,1)</f>
        <v>0.782375</v>
      </c>
      <c r="L1529" s="31" t="n">
        <f aca="false">L1528+K1529</f>
        <v>544.925</v>
      </c>
    </row>
    <row r="1530" customFormat="false" ht="15" hidden="false" customHeight="false" outlineLevel="0" collapsed="false">
      <c r="J1530" s="30" t="n">
        <v>0.66525</v>
      </c>
      <c r="K1530" s="31" t="n">
        <f aca="false">MIN(MAX(IF($B16=1,$B6+$B7*(J1530-0.5),$B6),0),1)*IF(AND($B17=1,J1530&lt;$B8),1-$B9,1)*IF(AND($B18=1,J1530&lt;$B11),1-$B10,1)</f>
        <v>0.782625</v>
      </c>
      <c r="L1530" s="31" t="n">
        <f aca="false">L1529+K1530</f>
        <v>545.707625</v>
      </c>
    </row>
    <row r="1531" customFormat="false" ht="15" hidden="false" customHeight="false" outlineLevel="0" collapsed="false">
      <c r="J1531" s="30" t="n">
        <v>0.66575</v>
      </c>
      <c r="K1531" s="31" t="n">
        <f aca="false">MIN(MAX(IF($B16=1,$B6+$B7*(J1531-0.5),$B6),0),1)*IF(AND($B17=1,J1531&lt;$B8),1-$B9,1)*IF(AND($B18=1,J1531&lt;$B11),1-$B10,1)</f>
        <v>0.782875</v>
      </c>
      <c r="L1531" s="31" t="n">
        <f aca="false">L1530+K1531</f>
        <v>546.4905</v>
      </c>
    </row>
    <row r="1532" customFormat="false" ht="15" hidden="false" customHeight="false" outlineLevel="0" collapsed="false">
      <c r="J1532" s="30" t="n">
        <v>0.66625</v>
      </c>
      <c r="K1532" s="31" t="n">
        <f aca="false">MIN(MAX(IF($B16=1,$B6+$B7*(J1532-0.5),$B6),0),1)*IF(AND($B17=1,J1532&lt;$B8),1-$B9,1)*IF(AND($B18=1,J1532&lt;$B11),1-$B10,1)</f>
        <v>0.783125</v>
      </c>
      <c r="L1532" s="31" t="n">
        <f aca="false">L1531+K1532</f>
        <v>547.273625</v>
      </c>
    </row>
    <row r="1533" customFormat="false" ht="15" hidden="false" customHeight="false" outlineLevel="0" collapsed="false">
      <c r="J1533" s="30" t="n">
        <v>0.66675</v>
      </c>
      <c r="K1533" s="31" t="n">
        <f aca="false">MIN(MAX(IF($B16=1,$B6+$B7*(J1533-0.5),$B6),0),1)*IF(AND($B17=1,J1533&lt;$B8),1-$B9,1)*IF(AND($B18=1,J1533&lt;$B11),1-$B10,1)</f>
        <v>0.783375</v>
      </c>
      <c r="L1533" s="31" t="n">
        <f aca="false">L1532+K1533</f>
        <v>548.057</v>
      </c>
    </row>
    <row r="1534" customFormat="false" ht="15" hidden="false" customHeight="false" outlineLevel="0" collapsed="false">
      <c r="J1534" s="30" t="n">
        <v>0.66725</v>
      </c>
      <c r="K1534" s="31" t="n">
        <f aca="false">MIN(MAX(IF($B16=1,$B6+$B7*(J1534-0.5),$B6),0),1)*IF(AND($B17=1,J1534&lt;$B8),1-$B9,1)*IF(AND($B18=1,J1534&lt;$B11),1-$B10,1)</f>
        <v>0.783625</v>
      </c>
      <c r="L1534" s="31" t="n">
        <f aca="false">L1533+K1534</f>
        <v>548.840625</v>
      </c>
    </row>
    <row r="1535" customFormat="false" ht="15" hidden="false" customHeight="false" outlineLevel="0" collapsed="false">
      <c r="J1535" s="30" t="n">
        <v>0.66775</v>
      </c>
      <c r="K1535" s="31" t="n">
        <f aca="false">MIN(MAX(IF($B16=1,$B6+$B7*(J1535-0.5),$B6),0),1)*IF(AND($B17=1,J1535&lt;$B8),1-$B9,1)*IF(AND($B18=1,J1535&lt;$B11),1-$B10,1)</f>
        <v>0.783875</v>
      </c>
      <c r="L1535" s="31" t="n">
        <f aca="false">L1534+K1535</f>
        <v>549.6245</v>
      </c>
    </row>
    <row r="1536" customFormat="false" ht="15" hidden="false" customHeight="false" outlineLevel="0" collapsed="false">
      <c r="J1536" s="30" t="n">
        <v>0.66825</v>
      </c>
      <c r="K1536" s="31" t="n">
        <f aca="false">MIN(MAX(IF($B16=1,$B6+$B7*(J1536-0.5),$B6),0),1)*IF(AND($B17=1,J1536&lt;$B8),1-$B9,1)*IF(AND($B18=1,J1536&lt;$B11),1-$B10,1)</f>
        <v>0.784125</v>
      </c>
      <c r="L1536" s="31" t="n">
        <f aca="false">L1535+K1536</f>
        <v>550.408625</v>
      </c>
    </row>
    <row r="1537" customFormat="false" ht="15" hidden="false" customHeight="false" outlineLevel="0" collapsed="false">
      <c r="J1537" s="30" t="n">
        <v>0.66875</v>
      </c>
      <c r="K1537" s="31" t="n">
        <f aca="false">MIN(MAX(IF($B16=1,$B6+$B7*(J1537-0.5),$B6),0),1)*IF(AND($B17=1,J1537&lt;$B8),1-$B9,1)*IF(AND($B18=1,J1537&lt;$B11),1-$B10,1)</f>
        <v>0.784375</v>
      </c>
      <c r="L1537" s="31" t="n">
        <f aca="false">L1536+K1537</f>
        <v>551.193</v>
      </c>
    </row>
    <row r="1538" customFormat="false" ht="15" hidden="false" customHeight="false" outlineLevel="0" collapsed="false">
      <c r="J1538" s="30" t="n">
        <v>0.66925</v>
      </c>
      <c r="K1538" s="31" t="n">
        <f aca="false">MIN(MAX(IF($B16=1,$B6+$B7*(J1538-0.5),$B6),0),1)*IF(AND($B17=1,J1538&lt;$B8),1-$B9,1)*IF(AND($B18=1,J1538&lt;$B11),1-$B10,1)</f>
        <v>0.784625</v>
      </c>
      <c r="L1538" s="31" t="n">
        <f aca="false">L1537+K1538</f>
        <v>551.977625</v>
      </c>
    </row>
    <row r="1539" customFormat="false" ht="15" hidden="false" customHeight="false" outlineLevel="0" collapsed="false">
      <c r="J1539" s="30" t="n">
        <v>0.66975</v>
      </c>
      <c r="K1539" s="31" t="n">
        <f aca="false">MIN(MAX(IF($B16=1,$B6+$B7*(J1539-0.5),$B6),0),1)*IF(AND($B17=1,J1539&lt;$B8),1-$B9,1)*IF(AND($B18=1,J1539&lt;$B11),1-$B10,1)</f>
        <v>0.784875</v>
      </c>
      <c r="L1539" s="31" t="n">
        <f aca="false">L1538+K1539</f>
        <v>552.7625</v>
      </c>
    </row>
    <row r="1540" customFormat="false" ht="15" hidden="false" customHeight="false" outlineLevel="0" collapsed="false">
      <c r="J1540" s="30" t="n">
        <v>0.67025</v>
      </c>
      <c r="K1540" s="31" t="n">
        <f aca="false">MIN(MAX(IF($B16=1,$B6+$B7*(J1540-0.5),$B6),0),1)*IF(AND($B17=1,J1540&lt;$B8),1-$B9,1)*IF(AND($B18=1,J1540&lt;$B11),1-$B10,1)</f>
        <v>0.785125</v>
      </c>
      <c r="L1540" s="31" t="n">
        <f aca="false">L1539+K1540</f>
        <v>553.547625</v>
      </c>
    </row>
    <row r="1541" customFormat="false" ht="15" hidden="false" customHeight="false" outlineLevel="0" collapsed="false">
      <c r="J1541" s="30" t="n">
        <v>0.67075</v>
      </c>
      <c r="K1541" s="31" t="n">
        <f aca="false">MIN(MAX(IF($B16=1,$B6+$B7*(J1541-0.5),$B6),0),1)*IF(AND($B17=1,J1541&lt;$B8),1-$B9,1)*IF(AND($B18=1,J1541&lt;$B11),1-$B10,1)</f>
        <v>0.785375</v>
      </c>
      <c r="L1541" s="31" t="n">
        <f aca="false">L1540+K1541</f>
        <v>554.333</v>
      </c>
    </row>
    <row r="1542" customFormat="false" ht="15" hidden="false" customHeight="false" outlineLevel="0" collapsed="false">
      <c r="J1542" s="30" t="n">
        <v>0.67125</v>
      </c>
      <c r="K1542" s="31" t="n">
        <f aca="false">MIN(MAX(IF($B16=1,$B6+$B7*(J1542-0.5),$B6),0),1)*IF(AND($B17=1,J1542&lt;$B8),1-$B9,1)*IF(AND($B18=1,J1542&lt;$B11),1-$B10,1)</f>
        <v>0.785625</v>
      </c>
      <c r="L1542" s="31" t="n">
        <f aca="false">L1541+K1542</f>
        <v>555.118625</v>
      </c>
    </row>
    <row r="1543" customFormat="false" ht="15" hidden="false" customHeight="false" outlineLevel="0" collapsed="false">
      <c r="J1543" s="30" t="n">
        <v>0.67175</v>
      </c>
      <c r="K1543" s="31" t="n">
        <f aca="false">MIN(MAX(IF($B16=1,$B6+$B7*(J1543-0.5),$B6),0),1)*IF(AND($B17=1,J1543&lt;$B8),1-$B9,1)*IF(AND($B18=1,J1543&lt;$B11),1-$B10,1)</f>
        <v>0.785875</v>
      </c>
      <c r="L1543" s="31" t="n">
        <f aca="false">L1542+K1543</f>
        <v>555.9045</v>
      </c>
    </row>
    <row r="1544" customFormat="false" ht="15" hidden="false" customHeight="false" outlineLevel="0" collapsed="false">
      <c r="J1544" s="30" t="n">
        <v>0.67225</v>
      </c>
      <c r="K1544" s="31" t="n">
        <f aca="false">MIN(MAX(IF($B16=1,$B6+$B7*(J1544-0.5),$B6),0),1)*IF(AND($B17=1,J1544&lt;$B8),1-$B9,1)*IF(AND($B18=1,J1544&lt;$B11),1-$B10,1)</f>
        <v>0.786125</v>
      </c>
      <c r="L1544" s="31" t="n">
        <f aca="false">L1543+K1544</f>
        <v>556.690625</v>
      </c>
    </row>
    <row r="1545" customFormat="false" ht="15" hidden="false" customHeight="false" outlineLevel="0" collapsed="false">
      <c r="J1545" s="30" t="n">
        <v>0.67275</v>
      </c>
      <c r="K1545" s="31" t="n">
        <f aca="false">MIN(MAX(IF($B16=1,$B6+$B7*(J1545-0.5),$B6),0),1)*IF(AND($B17=1,J1545&lt;$B8),1-$B9,1)*IF(AND($B18=1,J1545&lt;$B11),1-$B10,1)</f>
        <v>0.786375</v>
      </c>
      <c r="L1545" s="31" t="n">
        <f aca="false">L1544+K1545</f>
        <v>557.477</v>
      </c>
    </row>
    <row r="1546" customFormat="false" ht="15" hidden="false" customHeight="false" outlineLevel="0" collapsed="false">
      <c r="J1546" s="30" t="n">
        <v>0.67325</v>
      </c>
      <c r="K1546" s="31" t="n">
        <f aca="false">MIN(MAX(IF($B16=1,$B6+$B7*(J1546-0.5),$B6),0),1)*IF(AND($B17=1,J1546&lt;$B8),1-$B9,1)*IF(AND($B18=1,J1546&lt;$B11),1-$B10,1)</f>
        <v>0.786625</v>
      </c>
      <c r="L1546" s="31" t="n">
        <f aca="false">L1545+K1546</f>
        <v>558.263625</v>
      </c>
    </row>
    <row r="1547" customFormat="false" ht="15" hidden="false" customHeight="false" outlineLevel="0" collapsed="false">
      <c r="J1547" s="30" t="n">
        <v>0.67375</v>
      </c>
      <c r="K1547" s="31" t="n">
        <f aca="false">MIN(MAX(IF($B16=1,$B6+$B7*(J1547-0.5),$B6),0),1)*IF(AND($B17=1,J1547&lt;$B8),1-$B9,1)*IF(AND($B18=1,J1547&lt;$B11),1-$B10,1)</f>
        <v>0.786875</v>
      </c>
      <c r="L1547" s="31" t="n">
        <f aca="false">L1546+K1547</f>
        <v>559.0505</v>
      </c>
    </row>
    <row r="1548" customFormat="false" ht="15" hidden="false" customHeight="false" outlineLevel="0" collapsed="false">
      <c r="J1548" s="30" t="n">
        <v>0.67425</v>
      </c>
      <c r="K1548" s="31" t="n">
        <f aca="false">MIN(MAX(IF($B16=1,$B6+$B7*(J1548-0.5),$B6),0),1)*IF(AND($B17=1,J1548&lt;$B8),1-$B9,1)*IF(AND($B18=1,J1548&lt;$B11),1-$B10,1)</f>
        <v>0.787125</v>
      </c>
      <c r="L1548" s="31" t="n">
        <f aca="false">L1547+K1548</f>
        <v>559.837625</v>
      </c>
    </row>
    <row r="1549" customFormat="false" ht="15" hidden="false" customHeight="false" outlineLevel="0" collapsed="false">
      <c r="J1549" s="30" t="n">
        <v>0.67475</v>
      </c>
      <c r="K1549" s="31" t="n">
        <f aca="false">MIN(MAX(IF($B16=1,$B6+$B7*(J1549-0.5),$B6),0),1)*IF(AND($B17=1,J1549&lt;$B8),1-$B9,1)*IF(AND($B18=1,J1549&lt;$B11),1-$B10,1)</f>
        <v>0.787375</v>
      </c>
      <c r="L1549" s="31" t="n">
        <f aca="false">L1548+K1549</f>
        <v>560.625</v>
      </c>
    </row>
    <row r="1550" customFormat="false" ht="15" hidden="false" customHeight="false" outlineLevel="0" collapsed="false">
      <c r="J1550" s="30" t="n">
        <v>0.67525</v>
      </c>
      <c r="K1550" s="31" t="n">
        <f aca="false">MIN(MAX(IF($B16=1,$B6+$B7*(J1550-0.5),$B6),0),1)*IF(AND($B17=1,J1550&lt;$B8),1-$B9,1)*IF(AND($B18=1,J1550&lt;$B11),1-$B10,1)</f>
        <v>0.787625</v>
      </c>
      <c r="L1550" s="31" t="n">
        <f aca="false">L1549+K1550</f>
        <v>561.412625</v>
      </c>
    </row>
    <row r="1551" customFormat="false" ht="15" hidden="false" customHeight="false" outlineLevel="0" collapsed="false">
      <c r="J1551" s="30" t="n">
        <v>0.67575</v>
      </c>
      <c r="K1551" s="31" t="n">
        <f aca="false">MIN(MAX(IF($B16=1,$B6+$B7*(J1551-0.5),$B6),0),1)*IF(AND($B17=1,J1551&lt;$B8),1-$B9,1)*IF(AND($B18=1,J1551&lt;$B11),1-$B10,1)</f>
        <v>0.787875</v>
      </c>
      <c r="L1551" s="31" t="n">
        <f aca="false">L1550+K1551</f>
        <v>562.2005</v>
      </c>
    </row>
    <row r="1552" customFormat="false" ht="15" hidden="false" customHeight="false" outlineLevel="0" collapsed="false">
      <c r="J1552" s="30" t="n">
        <v>0.67625</v>
      </c>
      <c r="K1552" s="31" t="n">
        <f aca="false">MIN(MAX(IF($B16=1,$B6+$B7*(J1552-0.5),$B6),0),1)*IF(AND($B17=1,J1552&lt;$B8),1-$B9,1)*IF(AND($B18=1,J1552&lt;$B11),1-$B10,1)</f>
        <v>0.788125</v>
      </c>
      <c r="L1552" s="31" t="n">
        <f aca="false">L1551+K1552</f>
        <v>562.988625</v>
      </c>
    </row>
    <row r="1553" customFormat="false" ht="15" hidden="false" customHeight="false" outlineLevel="0" collapsed="false">
      <c r="J1553" s="30" t="n">
        <v>0.67675</v>
      </c>
      <c r="K1553" s="31" t="n">
        <f aca="false">MIN(MAX(IF($B16=1,$B6+$B7*(J1553-0.5),$B6),0),1)*IF(AND($B17=1,J1553&lt;$B8),1-$B9,1)*IF(AND($B18=1,J1553&lt;$B11),1-$B10,1)</f>
        <v>0.788375</v>
      </c>
      <c r="L1553" s="31" t="n">
        <f aca="false">L1552+K1553</f>
        <v>563.777</v>
      </c>
    </row>
    <row r="1554" customFormat="false" ht="15" hidden="false" customHeight="false" outlineLevel="0" collapsed="false">
      <c r="J1554" s="30" t="n">
        <v>0.67725</v>
      </c>
      <c r="K1554" s="31" t="n">
        <f aca="false">MIN(MAX(IF($B16=1,$B6+$B7*(J1554-0.5),$B6),0),1)*IF(AND($B17=1,J1554&lt;$B8),1-$B9,1)*IF(AND($B18=1,J1554&lt;$B11),1-$B10,1)</f>
        <v>0.788625</v>
      </c>
      <c r="L1554" s="31" t="n">
        <f aca="false">L1553+K1554</f>
        <v>564.565625</v>
      </c>
    </row>
    <row r="1555" customFormat="false" ht="15" hidden="false" customHeight="false" outlineLevel="0" collapsed="false">
      <c r="J1555" s="30" t="n">
        <v>0.67775</v>
      </c>
      <c r="K1555" s="31" t="n">
        <f aca="false">MIN(MAX(IF($B16=1,$B6+$B7*(J1555-0.5),$B6),0),1)*IF(AND($B17=1,J1555&lt;$B8),1-$B9,1)*IF(AND($B18=1,J1555&lt;$B11),1-$B10,1)</f>
        <v>0.788875</v>
      </c>
      <c r="L1555" s="31" t="n">
        <f aca="false">L1554+K1555</f>
        <v>565.3545</v>
      </c>
    </row>
    <row r="1556" customFormat="false" ht="15" hidden="false" customHeight="false" outlineLevel="0" collapsed="false">
      <c r="J1556" s="30" t="n">
        <v>0.67825</v>
      </c>
      <c r="K1556" s="31" t="n">
        <f aca="false">MIN(MAX(IF($B16=1,$B6+$B7*(J1556-0.5),$B6),0),1)*IF(AND($B17=1,J1556&lt;$B8),1-$B9,1)*IF(AND($B18=1,J1556&lt;$B11),1-$B10,1)</f>
        <v>0.789125</v>
      </c>
      <c r="L1556" s="31" t="n">
        <f aca="false">L1555+K1556</f>
        <v>566.143625</v>
      </c>
    </row>
    <row r="1557" customFormat="false" ht="15" hidden="false" customHeight="false" outlineLevel="0" collapsed="false">
      <c r="J1557" s="30" t="n">
        <v>0.67875</v>
      </c>
      <c r="K1557" s="31" t="n">
        <f aca="false">MIN(MAX(IF($B16=1,$B6+$B7*(J1557-0.5),$B6),0),1)*IF(AND($B17=1,J1557&lt;$B8),1-$B9,1)*IF(AND($B18=1,J1557&lt;$B11),1-$B10,1)</f>
        <v>0.789375</v>
      </c>
      <c r="L1557" s="31" t="n">
        <f aca="false">L1556+K1557</f>
        <v>566.933</v>
      </c>
    </row>
    <row r="1558" customFormat="false" ht="15" hidden="false" customHeight="false" outlineLevel="0" collapsed="false">
      <c r="J1558" s="30" t="n">
        <v>0.67925</v>
      </c>
      <c r="K1558" s="31" t="n">
        <f aca="false">MIN(MAX(IF($B16=1,$B6+$B7*(J1558-0.5),$B6),0),1)*IF(AND($B17=1,J1558&lt;$B8),1-$B9,1)*IF(AND($B18=1,J1558&lt;$B11),1-$B10,1)</f>
        <v>0.789625</v>
      </c>
      <c r="L1558" s="31" t="n">
        <f aca="false">L1557+K1558</f>
        <v>567.722625</v>
      </c>
    </row>
    <row r="1559" customFormat="false" ht="15" hidden="false" customHeight="false" outlineLevel="0" collapsed="false">
      <c r="J1559" s="30" t="n">
        <v>0.67975</v>
      </c>
      <c r="K1559" s="31" t="n">
        <f aca="false">MIN(MAX(IF($B16=1,$B6+$B7*(J1559-0.5),$B6),0),1)*IF(AND($B17=1,J1559&lt;$B8),1-$B9,1)*IF(AND($B18=1,J1559&lt;$B11),1-$B10,1)</f>
        <v>0.789875</v>
      </c>
      <c r="L1559" s="31" t="n">
        <f aca="false">L1558+K1559</f>
        <v>568.5125</v>
      </c>
    </row>
    <row r="1560" customFormat="false" ht="15" hidden="false" customHeight="false" outlineLevel="0" collapsed="false">
      <c r="J1560" s="30" t="n">
        <v>0.68025</v>
      </c>
      <c r="K1560" s="31" t="n">
        <f aca="false">MIN(MAX(IF($B16=1,$B6+$B7*(J1560-0.5),$B6),0),1)*IF(AND($B17=1,J1560&lt;$B8),1-$B9,1)*IF(AND($B18=1,J1560&lt;$B11),1-$B10,1)</f>
        <v>0.790125</v>
      </c>
      <c r="L1560" s="31" t="n">
        <f aca="false">L1559+K1560</f>
        <v>569.302625</v>
      </c>
    </row>
    <row r="1561" customFormat="false" ht="15" hidden="false" customHeight="false" outlineLevel="0" collapsed="false">
      <c r="J1561" s="30" t="n">
        <v>0.68075</v>
      </c>
      <c r="K1561" s="31" t="n">
        <f aca="false">MIN(MAX(IF($B16=1,$B6+$B7*(J1561-0.5),$B6),0),1)*IF(AND($B17=1,J1561&lt;$B8),1-$B9,1)*IF(AND($B18=1,J1561&lt;$B11),1-$B10,1)</f>
        <v>0.790375</v>
      </c>
      <c r="L1561" s="31" t="n">
        <f aca="false">L1560+K1561</f>
        <v>570.093</v>
      </c>
    </row>
    <row r="1562" customFormat="false" ht="15" hidden="false" customHeight="false" outlineLevel="0" collapsed="false">
      <c r="J1562" s="30" t="n">
        <v>0.68125</v>
      </c>
      <c r="K1562" s="31" t="n">
        <f aca="false">MIN(MAX(IF($B16=1,$B6+$B7*(J1562-0.5),$B6),0),1)*IF(AND($B17=1,J1562&lt;$B8),1-$B9,1)*IF(AND($B18=1,J1562&lt;$B11),1-$B10,1)</f>
        <v>0.790625</v>
      </c>
      <c r="L1562" s="31" t="n">
        <f aca="false">L1561+K1562</f>
        <v>570.883625</v>
      </c>
    </row>
    <row r="1563" customFormat="false" ht="15" hidden="false" customHeight="false" outlineLevel="0" collapsed="false">
      <c r="J1563" s="30" t="n">
        <v>0.68175</v>
      </c>
      <c r="K1563" s="31" t="n">
        <f aca="false">MIN(MAX(IF($B16=1,$B6+$B7*(J1563-0.5),$B6),0),1)*IF(AND($B17=1,J1563&lt;$B8),1-$B9,1)*IF(AND($B18=1,J1563&lt;$B11),1-$B10,1)</f>
        <v>0.790875</v>
      </c>
      <c r="L1563" s="31" t="n">
        <f aca="false">L1562+K1563</f>
        <v>571.6745</v>
      </c>
    </row>
    <row r="1564" customFormat="false" ht="15" hidden="false" customHeight="false" outlineLevel="0" collapsed="false">
      <c r="J1564" s="30" t="n">
        <v>0.68225</v>
      </c>
      <c r="K1564" s="31" t="n">
        <f aca="false">MIN(MAX(IF($B16=1,$B6+$B7*(J1564-0.5),$B6),0),1)*IF(AND($B17=1,J1564&lt;$B8),1-$B9,1)*IF(AND($B18=1,J1564&lt;$B11),1-$B10,1)</f>
        <v>0.791125</v>
      </c>
      <c r="L1564" s="31" t="n">
        <f aca="false">L1563+K1564</f>
        <v>572.465625</v>
      </c>
    </row>
    <row r="1565" customFormat="false" ht="15" hidden="false" customHeight="false" outlineLevel="0" collapsed="false">
      <c r="J1565" s="30" t="n">
        <v>0.68275</v>
      </c>
      <c r="K1565" s="31" t="n">
        <f aca="false">MIN(MAX(IF($B16=1,$B6+$B7*(J1565-0.5),$B6),0),1)*IF(AND($B17=1,J1565&lt;$B8),1-$B9,1)*IF(AND($B18=1,J1565&lt;$B11),1-$B10,1)</f>
        <v>0.791375</v>
      </c>
      <c r="L1565" s="31" t="n">
        <f aca="false">L1564+K1565</f>
        <v>573.257</v>
      </c>
    </row>
    <row r="1566" customFormat="false" ht="15" hidden="false" customHeight="false" outlineLevel="0" collapsed="false">
      <c r="J1566" s="30" t="n">
        <v>0.68325</v>
      </c>
      <c r="K1566" s="31" t="n">
        <f aca="false">MIN(MAX(IF($B16=1,$B6+$B7*(J1566-0.5),$B6),0),1)*IF(AND($B17=1,J1566&lt;$B8),1-$B9,1)*IF(AND($B18=1,J1566&lt;$B11),1-$B10,1)</f>
        <v>0.791625</v>
      </c>
      <c r="L1566" s="31" t="n">
        <f aca="false">L1565+K1566</f>
        <v>574.048625</v>
      </c>
    </row>
    <row r="1567" customFormat="false" ht="15" hidden="false" customHeight="false" outlineLevel="0" collapsed="false">
      <c r="J1567" s="30" t="n">
        <v>0.68375</v>
      </c>
      <c r="K1567" s="31" t="n">
        <f aca="false">MIN(MAX(IF($B16=1,$B6+$B7*(J1567-0.5),$B6),0),1)*IF(AND($B17=1,J1567&lt;$B8),1-$B9,1)*IF(AND($B18=1,J1567&lt;$B11),1-$B10,1)</f>
        <v>0.791875</v>
      </c>
      <c r="L1567" s="31" t="n">
        <f aca="false">L1566+K1567</f>
        <v>574.8405</v>
      </c>
    </row>
    <row r="1568" customFormat="false" ht="15" hidden="false" customHeight="false" outlineLevel="0" collapsed="false">
      <c r="J1568" s="30" t="n">
        <v>0.68425</v>
      </c>
      <c r="K1568" s="31" t="n">
        <f aca="false">MIN(MAX(IF($B16=1,$B6+$B7*(J1568-0.5),$B6),0),1)*IF(AND($B17=1,J1568&lt;$B8),1-$B9,1)*IF(AND($B18=1,J1568&lt;$B11),1-$B10,1)</f>
        <v>0.792125</v>
      </c>
      <c r="L1568" s="31" t="n">
        <f aca="false">L1567+K1568</f>
        <v>575.632625</v>
      </c>
    </row>
    <row r="1569" customFormat="false" ht="15" hidden="false" customHeight="false" outlineLevel="0" collapsed="false">
      <c r="J1569" s="30" t="n">
        <v>0.68475</v>
      </c>
      <c r="K1569" s="31" t="n">
        <f aca="false">MIN(MAX(IF($B16=1,$B6+$B7*(J1569-0.5),$B6),0),1)*IF(AND($B17=1,J1569&lt;$B8),1-$B9,1)*IF(AND($B18=1,J1569&lt;$B11),1-$B10,1)</f>
        <v>0.792375</v>
      </c>
      <c r="L1569" s="31" t="n">
        <f aca="false">L1568+K1569</f>
        <v>576.425</v>
      </c>
    </row>
    <row r="1570" customFormat="false" ht="15" hidden="false" customHeight="false" outlineLevel="0" collapsed="false">
      <c r="J1570" s="30" t="n">
        <v>0.68525</v>
      </c>
      <c r="K1570" s="31" t="n">
        <f aca="false">MIN(MAX(IF($B16=1,$B6+$B7*(J1570-0.5),$B6),0),1)*IF(AND($B17=1,J1570&lt;$B8),1-$B9,1)*IF(AND($B18=1,J1570&lt;$B11),1-$B10,1)</f>
        <v>0.792625</v>
      </c>
      <c r="L1570" s="31" t="n">
        <f aca="false">L1569+K1570</f>
        <v>577.217625</v>
      </c>
    </row>
    <row r="1571" customFormat="false" ht="15" hidden="false" customHeight="false" outlineLevel="0" collapsed="false">
      <c r="J1571" s="30" t="n">
        <v>0.68575</v>
      </c>
      <c r="K1571" s="31" t="n">
        <f aca="false">MIN(MAX(IF($B16=1,$B6+$B7*(J1571-0.5),$B6),0),1)*IF(AND($B17=1,J1571&lt;$B8),1-$B9,1)*IF(AND($B18=1,J1571&lt;$B11),1-$B10,1)</f>
        <v>0.792875</v>
      </c>
      <c r="L1571" s="31" t="n">
        <f aca="false">L1570+K1571</f>
        <v>578.0105</v>
      </c>
    </row>
    <row r="1572" customFormat="false" ht="15" hidden="false" customHeight="false" outlineLevel="0" collapsed="false">
      <c r="J1572" s="30" t="n">
        <v>0.68625</v>
      </c>
      <c r="K1572" s="31" t="n">
        <f aca="false">MIN(MAX(IF($B16=1,$B6+$B7*(J1572-0.5),$B6),0),1)*IF(AND($B17=1,J1572&lt;$B8),1-$B9,1)*IF(AND($B18=1,J1572&lt;$B11),1-$B10,1)</f>
        <v>0.793125</v>
      </c>
      <c r="L1572" s="31" t="n">
        <f aca="false">L1571+K1572</f>
        <v>578.803625</v>
      </c>
    </row>
    <row r="1573" customFormat="false" ht="15" hidden="false" customHeight="false" outlineLevel="0" collapsed="false">
      <c r="J1573" s="30" t="n">
        <v>0.68675</v>
      </c>
      <c r="K1573" s="31" t="n">
        <f aca="false">MIN(MAX(IF($B16=1,$B6+$B7*(J1573-0.5),$B6),0),1)*IF(AND($B17=1,J1573&lt;$B8),1-$B9,1)*IF(AND($B18=1,J1573&lt;$B11),1-$B10,1)</f>
        <v>0.793375</v>
      </c>
      <c r="L1573" s="31" t="n">
        <f aca="false">L1572+K1573</f>
        <v>579.597</v>
      </c>
    </row>
    <row r="1574" customFormat="false" ht="15" hidden="false" customHeight="false" outlineLevel="0" collapsed="false">
      <c r="J1574" s="30" t="n">
        <v>0.68725</v>
      </c>
      <c r="K1574" s="31" t="n">
        <f aca="false">MIN(MAX(IF($B16=1,$B6+$B7*(J1574-0.5),$B6),0),1)*IF(AND($B17=1,J1574&lt;$B8),1-$B9,1)*IF(AND($B18=1,J1574&lt;$B11),1-$B10,1)</f>
        <v>0.793625</v>
      </c>
      <c r="L1574" s="31" t="n">
        <f aca="false">L1573+K1574</f>
        <v>580.390625</v>
      </c>
    </row>
    <row r="1575" customFormat="false" ht="15" hidden="false" customHeight="false" outlineLevel="0" collapsed="false">
      <c r="J1575" s="30" t="n">
        <v>0.68775</v>
      </c>
      <c r="K1575" s="31" t="n">
        <f aca="false">MIN(MAX(IF($B16=1,$B6+$B7*(J1575-0.5),$B6),0),1)*IF(AND($B17=1,J1575&lt;$B8),1-$B9,1)*IF(AND($B18=1,J1575&lt;$B11),1-$B10,1)</f>
        <v>0.793875</v>
      </c>
      <c r="L1575" s="31" t="n">
        <f aca="false">L1574+K1575</f>
        <v>581.1845</v>
      </c>
    </row>
    <row r="1576" customFormat="false" ht="15" hidden="false" customHeight="false" outlineLevel="0" collapsed="false">
      <c r="J1576" s="30" t="n">
        <v>0.68825</v>
      </c>
      <c r="K1576" s="31" t="n">
        <f aca="false">MIN(MAX(IF($B16=1,$B6+$B7*(J1576-0.5),$B6),0),1)*IF(AND($B17=1,J1576&lt;$B8),1-$B9,1)*IF(AND($B18=1,J1576&lt;$B11),1-$B10,1)</f>
        <v>0.794125</v>
      </c>
      <c r="L1576" s="31" t="n">
        <f aca="false">L1575+K1576</f>
        <v>581.978625</v>
      </c>
    </row>
    <row r="1577" customFormat="false" ht="15" hidden="false" customHeight="false" outlineLevel="0" collapsed="false">
      <c r="J1577" s="30" t="n">
        <v>0.68875</v>
      </c>
      <c r="K1577" s="31" t="n">
        <f aca="false">MIN(MAX(IF($B16=1,$B6+$B7*(J1577-0.5),$B6),0),1)*IF(AND($B17=1,J1577&lt;$B8),1-$B9,1)*IF(AND($B18=1,J1577&lt;$B11),1-$B10,1)</f>
        <v>0.794375</v>
      </c>
      <c r="L1577" s="31" t="n">
        <f aca="false">L1576+K1577</f>
        <v>582.773</v>
      </c>
    </row>
    <row r="1578" customFormat="false" ht="15" hidden="false" customHeight="false" outlineLevel="0" collapsed="false">
      <c r="J1578" s="30" t="n">
        <v>0.68925</v>
      </c>
      <c r="K1578" s="31" t="n">
        <f aca="false">MIN(MAX(IF($B16=1,$B6+$B7*(J1578-0.5),$B6),0),1)*IF(AND($B17=1,J1578&lt;$B8),1-$B9,1)*IF(AND($B18=1,J1578&lt;$B11),1-$B10,1)</f>
        <v>0.794625</v>
      </c>
      <c r="L1578" s="31" t="n">
        <f aca="false">L1577+K1578</f>
        <v>583.567625</v>
      </c>
    </row>
    <row r="1579" customFormat="false" ht="15" hidden="false" customHeight="false" outlineLevel="0" collapsed="false">
      <c r="J1579" s="30" t="n">
        <v>0.68975</v>
      </c>
      <c r="K1579" s="31" t="n">
        <f aca="false">MIN(MAX(IF($B16=1,$B6+$B7*(J1579-0.5),$B6),0),1)*IF(AND($B17=1,J1579&lt;$B8),1-$B9,1)*IF(AND($B18=1,J1579&lt;$B11),1-$B10,1)</f>
        <v>0.794875</v>
      </c>
      <c r="L1579" s="31" t="n">
        <f aca="false">L1578+K1579</f>
        <v>584.3625</v>
      </c>
    </row>
    <row r="1580" customFormat="false" ht="15" hidden="false" customHeight="false" outlineLevel="0" collapsed="false">
      <c r="J1580" s="30" t="n">
        <v>0.69025</v>
      </c>
      <c r="K1580" s="31" t="n">
        <f aca="false">MIN(MAX(IF($B16=1,$B6+$B7*(J1580-0.5),$B6),0),1)*IF(AND($B17=1,J1580&lt;$B8),1-$B9,1)*IF(AND($B18=1,J1580&lt;$B11),1-$B10,1)</f>
        <v>0.795125</v>
      </c>
      <c r="L1580" s="31" t="n">
        <f aca="false">L1579+K1580</f>
        <v>585.157625</v>
      </c>
    </row>
    <row r="1581" customFormat="false" ht="15" hidden="false" customHeight="false" outlineLevel="0" collapsed="false">
      <c r="J1581" s="30" t="n">
        <v>0.69075</v>
      </c>
      <c r="K1581" s="31" t="n">
        <f aca="false">MIN(MAX(IF($B16=1,$B6+$B7*(J1581-0.5),$B6),0),1)*IF(AND($B17=1,J1581&lt;$B8),1-$B9,1)*IF(AND($B18=1,J1581&lt;$B11),1-$B10,1)</f>
        <v>0.795375</v>
      </c>
      <c r="L1581" s="31" t="n">
        <f aca="false">L1580+K1581</f>
        <v>585.953</v>
      </c>
    </row>
    <row r="1582" customFormat="false" ht="15" hidden="false" customHeight="false" outlineLevel="0" collapsed="false">
      <c r="J1582" s="30" t="n">
        <v>0.69125</v>
      </c>
      <c r="K1582" s="31" t="n">
        <f aca="false">MIN(MAX(IF($B16=1,$B6+$B7*(J1582-0.5),$B6),0),1)*IF(AND($B17=1,J1582&lt;$B8),1-$B9,1)*IF(AND($B18=1,J1582&lt;$B11),1-$B10,1)</f>
        <v>0.795625</v>
      </c>
      <c r="L1582" s="31" t="n">
        <f aca="false">L1581+K1582</f>
        <v>586.748625</v>
      </c>
    </row>
    <row r="1583" customFormat="false" ht="15" hidden="false" customHeight="false" outlineLevel="0" collapsed="false">
      <c r="J1583" s="30" t="n">
        <v>0.69175</v>
      </c>
      <c r="K1583" s="31" t="n">
        <f aca="false">MIN(MAX(IF($B16=1,$B6+$B7*(J1583-0.5),$B6),0),1)*IF(AND($B17=1,J1583&lt;$B8),1-$B9,1)*IF(AND($B18=1,J1583&lt;$B11),1-$B10,1)</f>
        <v>0.795875</v>
      </c>
      <c r="L1583" s="31" t="n">
        <f aca="false">L1582+K1583</f>
        <v>587.5445</v>
      </c>
    </row>
    <row r="1584" customFormat="false" ht="15" hidden="false" customHeight="false" outlineLevel="0" collapsed="false">
      <c r="J1584" s="30" t="n">
        <v>0.69225</v>
      </c>
      <c r="K1584" s="31" t="n">
        <f aca="false">MIN(MAX(IF($B16=1,$B6+$B7*(J1584-0.5),$B6),0),1)*IF(AND($B17=1,J1584&lt;$B8),1-$B9,1)*IF(AND($B18=1,J1584&lt;$B11),1-$B10,1)</f>
        <v>0.796125</v>
      </c>
      <c r="L1584" s="31" t="n">
        <f aca="false">L1583+K1584</f>
        <v>588.340625</v>
      </c>
    </row>
    <row r="1585" customFormat="false" ht="15" hidden="false" customHeight="false" outlineLevel="0" collapsed="false">
      <c r="J1585" s="30" t="n">
        <v>0.69275</v>
      </c>
      <c r="K1585" s="31" t="n">
        <f aca="false">MIN(MAX(IF($B16=1,$B6+$B7*(J1585-0.5),$B6),0),1)*IF(AND($B17=1,J1585&lt;$B8),1-$B9,1)*IF(AND($B18=1,J1585&lt;$B11),1-$B10,1)</f>
        <v>0.796375</v>
      </c>
      <c r="L1585" s="31" t="n">
        <f aca="false">L1584+K1585</f>
        <v>589.137</v>
      </c>
    </row>
    <row r="1586" customFormat="false" ht="15" hidden="false" customHeight="false" outlineLevel="0" collapsed="false">
      <c r="J1586" s="30" t="n">
        <v>0.69325</v>
      </c>
      <c r="K1586" s="31" t="n">
        <f aca="false">MIN(MAX(IF($B16=1,$B6+$B7*(J1586-0.5),$B6),0),1)*IF(AND($B17=1,J1586&lt;$B8),1-$B9,1)*IF(AND($B18=1,J1586&lt;$B11),1-$B10,1)</f>
        <v>0.796625</v>
      </c>
      <c r="L1586" s="31" t="n">
        <f aca="false">L1585+K1586</f>
        <v>589.933625</v>
      </c>
    </row>
    <row r="1587" customFormat="false" ht="15" hidden="false" customHeight="false" outlineLevel="0" collapsed="false">
      <c r="J1587" s="30" t="n">
        <v>0.69375</v>
      </c>
      <c r="K1587" s="31" t="n">
        <f aca="false">MIN(MAX(IF($B16=1,$B6+$B7*(J1587-0.5),$B6),0),1)*IF(AND($B17=1,J1587&lt;$B8),1-$B9,1)*IF(AND($B18=1,J1587&lt;$B11),1-$B10,1)</f>
        <v>0.796875</v>
      </c>
      <c r="L1587" s="31" t="n">
        <f aca="false">L1586+K1587</f>
        <v>590.7305</v>
      </c>
    </row>
    <row r="1588" customFormat="false" ht="15" hidden="false" customHeight="false" outlineLevel="0" collapsed="false">
      <c r="J1588" s="30" t="n">
        <v>0.69425</v>
      </c>
      <c r="K1588" s="31" t="n">
        <f aca="false">MIN(MAX(IF($B16=1,$B6+$B7*(J1588-0.5),$B6),0),1)*IF(AND($B17=1,J1588&lt;$B8),1-$B9,1)*IF(AND($B18=1,J1588&lt;$B11),1-$B10,1)</f>
        <v>0.797125</v>
      </c>
      <c r="L1588" s="31" t="n">
        <f aca="false">L1587+K1588</f>
        <v>591.527625</v>
      </c>
    </row>
    <row r="1589" customFormat="false" ht="15" hidden="false" customHeight="false" outlineLevel="0" collapsed="false">
      <c r="J1589" s="30" t="n">
        <v>0.69475</v>
      </c>
      <c r="K1589" s="31" t="n">
        <f aca="false">MIN(MAX(IF($B16=1,$B6+$B7*(J1589-0.5),$B6),0),1)*IF(AND($B17=1,J1589&lt;$B8),1-$B9,1)*IF(AND($B18=1,J1589&lt;$B11),1-$B10,1)</f>
        <v>0.797375</v>
      </c>
      <c r="L1589" s="31" t="n">
        <f aca="false">L1588+K1589</f>
        <v>592.325</v>
      </c>
    </row>
    <row r="1590" customFormat="false" ht="15" hidden="false" customHeight="false" outlineLevel="0" collapsed="false">
      <c r="J1590" s="30" t="n">
        <v>0.69525</v>
      </c>
      <c r="K1590" s="31" t="n">
        <f aca="false">MIN(MAX(IF($B16=1,$B6+$B7*(J1590-0.5),$B6),0),1)*IF(AND($B17=1,J1590&lt;$B8),1-$B9,1)*IF(AND($B18=1,J1590&lt;$B11),1-$B10,1)</f>
        <v>0.797625</v>
      </c>
      <c r="L1590" s="31" t="n">
        <f aca="false">L1589+K1590</f>
        <v>593.122625</v>
      </c>
    </row>
    <row r="1591" customFormat="false" ht="15" hidden="false" customHeight="false" outlineLevel="0" collapsed="false">
      <c r="J1591" s="30" t="n">
        <v>0.69575</v>
      </c>
      <c r="K1591" s="31" t="n">
        <f aca="false">MIN(MAX(IF($B16=1,$B6+$B7*(J1591-0.5),$B6),0),1)*IF(AND($B17=1,J1591&lt;$B8),1-$B9,1)*IF(AND($B18=1,J1591&lt;$B11),1-$B10,1)</f>
        <v>0.797875</v>
      </c>
      <c r="L1591" s="31" t="n">
        <f aca="false">L1590+K1591</f>
        <v>593.9205</v>
      </c>
    </row>
    <row r="1592" customFormat="false" ht="15" hidden="false" customHeight="false" outlineLevel="0" collapsed="false">
      <c r="J1592" s="30" t="n">
        <v>0.69625</v>
      </c>
      <c r="K1592" s="31" t="n">
        <f aca="false">MIN(MAX(IF($B16=1,$B6+$B7*(J1592-0.5),$B6),0),1)*IF(AND($B17=1,J1592&lt;$B8),1-$B9,1)*IF(AND($B18=1,J1592&lt;$B11),1-$B10,1)</f>
        <v>0.798125</v>
      </c>
      <c r="L1592" s="31" t="n">
        <f aca="false">L1591+K1592</f>
        <v>594.718625</v>
      </c>
    </row>
    <row r="1593" customFormat="false" ht="15" hidden="false" customHeight="false" outlineLevel="0" collapsed="false">
      <c r="J1593" s="30" t="n">
        <v>0.69675</v>
      </c>
      <c r="K1593" s="31" t="n">
        <f aca="false">MIN(MAX(IF($B16=1,$B6+$B7*(J1593-0.5),$B6),0),1)*IF(AND($B17=1,J1593&lt;$B8),1-$B9,1)*IF(AND($B18=1,J1593&lt;$B11),1-$B10,1)</f>
        <v>0.798375</v>
      </c>
      <c r="L1593" s="31" t="n">
        <f aca="false">L1592+K1593</f>
        <v>595.517</v>
      </c>
    </row>
    <row r="1594" customFormat="false" ht="15" hidden="false" customHeight="false" outlineLevel="0" collapsed="false">
      <c r="J1594" s="30" t="n">
        <v>0.69725</v>
      </c>
      <c r="K1594" s="31" t="n">
        <f aca="false">MIN(MAX(IF($B16=1,$B6+$B7*(J1594-0.5),$B6),0),1)*IF(AND($B17=1,J1594&lt;$B8),1-$B9,1)*IF(AND($B18=1,J1594&lt;$B11),1-$B10,1)</f>
        <v>0.798625</v>
      </c>
      <c r="L1594" s="31" t="n">
        <f aca="false">L1593+K1594</f>
        <v>596.315625</v>
      </c>
    </row>
    <row r="1595" customFormat="false" ht="15" hidden="false" customHeight="false" outlineLevel="0" collapsed="false">
      <c r="J1595" s="30" t="n">
        <v>0.69775</v>
      </c>
      <c r="K1595" s="31" t="n">
        <f aca="false">MIN(MAX(IF($B16=1,$B6+$B7*(J1595-0.5),$B6),0),1)*IF(AND($B17=1,J1595&lt;$B8),1-$B9,1)*IF(AND($B18=1,J1595&lt;$B11),1-$B10,1)</f>
        <v>0.798875</v>
      </c>
      <c r="L1595" s="31" t="n">
        <f aca="false">L1594+K1595</f>
        <v>597.1145</v>
      </c>
    </row>
    <row r="1596" customFormat="false" ht="15" hidden="false" customHeight="false" outlineLevel="0" collapsed="false">
      <c r="J1596" s="30" t="n">
        <v>0.69825</v>
      </c>
      <c r="K1596" s="31" t="n">
        <f aca="false">MIN(MAX(IF($B16=1,$B6+$B7*(J1596-0.5),$B6),0),1)*IF(AND($B17=1,J1596&lt;$B8),1-$B9,1)*IF(AND($B18=1,J1596&lt;$B11),1-$B10,1)</f>
        <v>0.799125</v>
      </c>
      <c r="L1596" s="31" t="n">
        <f aca="false">L1595+K1596</f>
        <v>597.913625</v>
      </c>
    </row>
    <row r="1597" customFormat="false" ht="15" hidden="false" customHeight="false" outlineLevel="0" collapsed="false">
      <c r="J1597" s="30" t="n">
        <v>0.69875</v>
      </c>
      <c r="K1597" s="31" t="n">
        <f aca="false">MIN(MAX(IF($B16=1,$B6+$B7*(J1597-0.5),$B6),0),1)*IF(AND($B17=1,J1597&lt;$B8),1-$B9,1)*IF(AND($B18=1,J1597&lt;$B11),1-$B10,1)</f>
        <v>0.799375</v>
      </c>
      <c r="L1597" s="31" t="n">
        <f aca="false">L1596+K1597</f>
        <v>598.713</v>
      </c>
    </row>
    <row r="1598" customFormat="false" ht="15" hidden="false" customHeight="false" outlineLevel="0" collapsed="false">
      <c r="J1598" s="30" t="n">
        <v>0.69925</v>
      </c>
      <c r="K1598" s="31" t="n">
        <f aca="false">MIN(MAX(IF($B16=1,$B6+$B7*(J1598-0.5),$B6),0),1)*IF(AND($B17=1,J1598&lt;$B8),1-$B9,1)*IF(AND($B18=1,J1598&lt;$B11),1-$B10,1)</f>
        <v>0.799625</v>
      </c>
      <c r="L1598" s="31" t="n">
        <f aca="false">L1597+K1598</f>
        <v>599.512625</v>
      </c>
    </row>
    <row r="1599" customFormat="false" ht="15" hidden="false" customHeight="false" outlineLevel="0" collapsed="false">
      <c r="J1599" s="30" t="n">
        <v>0.69975</v>
      </c>
      <c r="K1599" s="31" t="n">
        <f aca="false">MIN(MAX(IF($B16=1,$B6+$B7*(J1599-0.5),$B6),0),1)*IF(AND($B17=1,J1599&lt;$B8),1-$B9,1)*IF(AND($B18=1,J1599&lt;$B11),1-$B10,1)</f>
        <v>0.799875</v>
      </c>
      <c r="L1599" s="31" t="n">
        <f aca="false">L1598+K1599</f>
        <v>600.3125</v>
      </c>
    </row>
    <row r="1600" customFormat="false" ht="15" hidden="false" customHeight="false" outlineLevel="0" collapsed="false">
      <c r="J1600" s="30" t="n">
        <v>0.70025</v>
      </c>
      <c r="K1600" s="31" t="n">
        <f aca="false">MIN(MAX(IF($B16=1,$B6+$B7*(J1600-0.5),$B6),0),1)*IF(AND($B17=1,J1600&lt;$B8),1-$B9,1)*IF(AND($B18=1,J1600&lt;$B11),1-$B10,1)</f>
        <v>0.800125</v>
      </c>
      <c r="L1600" s="31" t="n">
        <f aca="false">L1599+K1600</f>
        <v>601.112625</v>
      </c>
    </row>
    <row r="1601" customFormat="false" ht="15" hidden="false" customHeight="false" outlineLevel="0" collapsed="false">
      <c r="J1601" s="30" t="n">
        <v>0.70075</v>
      </c>
      <c r="K1601" s="31" t="n">
        <f aca="false">MIN(MAX(IF($B16=1,$B6+$B7*(J1601-0.5),$B6),0),1)*IF(AND($B17=1,J1601&lt;$B8),1-$B9,1)*IF(AND($B18=1,J1601&lt;$B11),1-$B10,1)</f>
        <v>0.800375</v>
      </c>
      <c r="L1601" s="31" t="n">
        <f aca="false">L1600+K1601</f>
        <v>601.913</v>
      </c>
    </row>
    <row r="1602" customFormat="false" ht="15" hidden="false" customHeight="false" outlineLevel="0" collapsed="false">
      <c r="J1602" s="30" t="n">
        <v>0.70125</v>
      </c>
      <c r="K1602" s="31" t="n">
        <f aca="false">MIN(MAX(IF($B16=1,$B6+$B7*(J1602-0.5),$B6),0),1)*IF(AND($B17=1,J1602&lt;$B8),1-$B9,1)*IF(AND($B18=1,J1602&lt;$B11),1-$B10,1)</f>
        <v>0.800625</v>
      </c>
      <c r="L1602" s="31" t="n">
        <f aca="false">L1601+K1602</f>
        <v>602.713625</v>
      </c>
    </row>
    <row r="1603" customFormat="false" ht="15" hidden="false" customHeight="false" outlineLevel="0" collapsed="false">
      <c r="J1603" s="30" t="n">
        <v>0.70175</v>
      </c>
      <c r="K1603" s="31" t="n">
        <f aca="false">MIN(MAX(IF($B16=1,$B6+$B7*(J1603-0.5),$B6),0),1)*IF(AND($B17=1,J1603&lt;$B8),1-$B9,1)*IF(AND($B18=1,J1603&lt;$B11),1-$B10,1)</f>
        <v>0.800875</v>
      </c>
      <c r="L1603" s="31" t="n">
        <f aca="false">L1602+K1603</f>
        <v>603.5145</v>
      </c>
    </row>
    <row r="1604" customFormat="false" ht="15" hidden="false" customHeight="false" outlineLevel="0" collapsed="false">
      <c r="J1604" s="30" t="n">
        <v>0.70225</v>
      </c>
      <c r="K1604" s="31" t="n">
        <f aca="false">MIN(MAX(IF($B16=1,$B6+$B7*(J1604-0.5),$B6),0),1)*IF(AND($B17=1,J1604&lt;$B8),1-$B9,1)*IF(AND($B18=1,J1604&lt;$B11),1-$B10,1)</f>
        <v>0.801125</v>
      </c>
      <c r="L1604" s="31" t="n">
        <f aca="false">L1603+K1604</f>
        <v>604.315625</v>
      </c>
    </row>
    <row r="1605" customFormat="false" ht="15" hidden="false" customHeight="false" outlineLevel="0" collapsed="false">
      <c r="J1605" s="30" t="n">
        <v>0.70275</v>
      </c>
      <c r="K1605" s="31" t="n">
        <f aca="false">MIN(MAX(IF($B16=1,$B6+$B7*(J1605-0.5),$B6),0),1)*IF(AND($B17=1,J1605&lt;$B8),1-$B9,1)*IF(AND($B18=1,J1605&lt;$B11),1-$B10,1)</f>
        <v>0.801375</v>
      </c>
      <c r="L1605" s="31" t="n">
        <f aca="false">L1604+K1605</f>
        <v>605.117</v>
      </c>
    </row>
    <row r="1606" customFormat="false" ht="15" hidden="false" customHeight="false" outlineLevel="0" collapsed="false">
      <c r="J1606" s="30" t="n">
        <v>0.70325</v>
      </c>
      <c r="K1606" s="31" t="n">
        <f aca="false">MIN(MAX(IF($B16=1,$B6+$B7*(J1606-0.5),$B6),0),1)*IF(AND($B17=1,J1606&lt;$B8),1-$B9,1)*IF(AND($B18=1,J1606&lt;$B11),1-$B10,1)</f>
        <v>0.801625</v>
      </c>
      <c r="L1606" s="31" t="n">
        <f aca="false">L1605+K1606</f>
        <v>605.918625</v>
      </c>
    </row>
    <row r="1607" customFormat="false" ht="15" hidden="false" customHeight="false" outlineLevel="0" collapsed="false">
      <c r="J1607" s="30" t="n">
        <v>0.70375</v>
      </c>
      <c r="K1607" s="31" t="n">
        <f aca="false">MIN(MAX(IF($B16=1,$B6+$B7*(J1607-0.5),$B6),0),1)*IF(AND($B17=1,J1607&lt;$B8),1-$B9,1)*IF(AND($B18=1,J1607&lt;$B11),1-$B10,1)</f>
        <v>0.801875</v>
      </c>
      <c r="L1607" s="31" t="n">
        <f aca="false">L1606+K1607</f>
        <v>606.7205</v>
      </c>
    </row>
    <row r="1608" customFormat="false" ht="15" hidden="false" customHeight="false" outlineLevel="0" collapsed="false">
      <c r="J1608" s="30" t="n">
        <v>0.70425</v>
      </c>
      <c r="K1608" s="31" t="n">
        <f aca="false">MIN(MAX(IF($B16=1,$B6+$B7*(J1608-0.5),$B6),0),1)*IF(AND($B17=1,J1608&lt;$B8),1-$B9,1)*IF(AND($B18=1,J1608&lt;$B11),1-$B10,1)</f>
        <v>0.802125</v>
      </c>
      <c r="L1608" s="31" t="n">
        <f aca="false">L1607+K1608</f>
        <v>607.522625</v>
      </c>
    </row>
    <row r="1609" customFormat="false" ht="15" hidden="false" customHeight="false" outlineLevel="0" collapsed="false">
      <c r="J1609" s="30" t="n">
        <v>0.70475</v>
      </c>
      <c r="K1609" s="31" t="n">
        <f aca="false">MIN(MAX(IF($B16=1,$B6+$B7*(J1609-0.5),$B6),0),1)*IF(AND($B17=1,J1609&lt;$B8),1-$B9,1)*IF(AND($B18=1,J1609&lt;$B11),1-$B10,1)</f>
        <v>0.802375</v>
      </c>
      <c r="L1609" s="31" t="n">
        <f aca="false">L1608+K1609</f>
        <v>608.325</v>
      </c>
    </row>
    <row r="1610" customFormat="false" ht="15" hidden="false" customHeight="false" outlineLevel="0" collapsed="false">
      <c r="J1610" s="30" t="n">
        <v>0.70525</v>
      </c>
      <c r="K1610" s="31" t="n">
        <f aca="false">MIN(MAX(IF($B16=1,$B6+$B7*(J1610-0.5),$B6),0),1)*IF(AND($B17=1,J1610&lt;$B8),1-$B9,1)*IF(AND($B18=1,J1610&lt;$B11),1-$B10,1)</f>
        <v>0.802625</v>
      </c>
      <c r="L1610" s="31" t="n">
        <f aca="false">L1609+K1610</f>
        <v>609.127625</v>
      </c>
    </row>
    <row r="1611" customFormat="false" ht="15" hidden="false" customHeight="false" outlineLevel="0" collapsed="false">
      <c r="J1611" s="30" t="n">
        <v>0.70575</v>
      </c>
      <c r="K1611" s="31" t="n">
        <f aca="false">MIN(MAX(IF($B16=1,$B6+$B7*(J1611-0.5),$B6),0),1)*IF(AND($B17=1,J1611&lt;$B8),1-$B9,1)*IF(AND($B18=1,J1611&lt;$B11),1-$B10,1)</f>
        <v>0.802875</v>
      </c>
      <c r="L1611" s="31" t="n">
        <f aca="false">L1610+K1611</f>
        <v>609.9305</v>
      </c>
    </row>
    <row r="1612" customFormat="false" ht="15" hidden="false" customHeight="false" outlineLevel="0" collapsed="false">
      <c r="J1612" s="30" t="n">
        <v>0.70625</v>
      </c>
      <c r="K1612" s="31" t="n">
        <f aca="false">MIN(MAX(IF($B16=1,$B6+$B7*(J1612-0.5),$B6),0),1)*IF(AND($B17=1,J1612&lt;$B8),1-$B9,1)*IF(AND($B18=1,J1612&lt;$B11),1-$B10,1)</f>
        <v>0.803125</v>
      </c>
      <c r="L1612" s="31" t="n">
        <f aca="false">L1611+K1612</f>
        <v>610.733625</v>
      </c>
    </row>
    <row r="1613" customFormat="false" ht="15" hidden="false" customHeight="false" outlineLevel="0" collapsed="false">
      <c r="J1613" s="30" t="n">
        <v>0.70675</v>
      </c>
      <c r="K1613" s="31" t="n">
        <f aca="false">MIN(MAX(IF($B16=1,$B6+$B7*(J1613-0.5),$B6),0),1)*IF(AND($B17=1,J1613&lt;$B8),1-$B9,1)*IF(AND($B18=1,J1613&lt;$B11),1-$B10,1)</f>
        <v>0.803375</v>
      </c>
      <c r="L1613" s="31" t="n">
        <f aca="false">L1612+K1613</f>
        <v>611.537</v>
      </c>
    </row>
    <row r="1614" customFormat="false" ht="15" hidden="false" customHeight="false" outlineLevel="0" collapsed="false">
      <c r="J1614" s="30" t="n">
        <v>0.70725</v>
      </c>
      <c r="K1614" s="31" t="n">
        <f aca="false">MIN(MAX(IF($B16=1,$B6+$B7*(J1614-0.5),$B6),0),1)*IF(AND($B17=1,J1614&lt;$B8),1-$B9,1)*IF(AND($B18=1,J1614&lt;$B11),1-$B10,1)</f>
        <v>0.803625</v>
      </c>
      <c r="L1614" s="31" t="n">
        <f aca="false">L1613+K1614</f>
        <v>612.340625</v>
      </c>
    </row>
    <row r="1615" customFormat="false" ht="15" hidden="false" customHeight="false" outlineLevel="0" collapsed="false">
      <c r="J1615" s="30" t="n">
        <v>0.70775</v>
      </c>
      <c r="K1615" s="31" t="n">
        <f aca="false">MIN(MAX(IF($B16=1,$B6+$B7*(J1615-0.5),$B6),0),1)*IF(AND($B17=1,J1615&lt;$B8),1-$B9,1)*IF(AND($B18=1,J1615&lt;$B11),1-$B10,1)</f>
        <v>0.803875</v>
      </c>
      <c r="L1615" s="31" t="n">
        <f aca="false">L1614+K1615</f>
        <v>613.1445</v>
      </c>
    </row>
    <row r="1616" customFormat="false" ht="15" hidden="false" customHeight="false" outlineLevel="0" collapsed="false">
      <c r="J1616" s="30" t="n">
        <v>0.70825</v>
      </c>
      <c r="K1616" s="31" t="n">
        <f aca="false">MIN(MAX(IF($B16=1,$B6+$B7*(J1616-0.5),$B6),0),1)*IF(AND($B17=1,J1616&lt;$B8),1-$B9,1)*IF(AND($B18=1,J1616&lt;$B11),1-$B10,1)</f>
        <v>0.804125</v>
      </c>
      <c r="L1616" s="31" t="n">
        <f aca="false">L1615+K1616</f>
        <v>613.948625</v>
      </c>
    </row>
    <row r="1617" customFormat="false" ht="15" hidden="false" customHeight="false" outlineLevel="0" collapsed="false">
      <c r="J1617" s="30" t="n">
        <v>0.70875</v>
      </c>
      <c r="K1617" s="31" t="n">
        <f aca="false">MIN(MAX(IF($B16=1,$B6+$B7*(J1617-0.5),$B6),0),1)*IF(AND($B17=1,J1617&lt;$B8),1-$B9,1)*IF(AND($B18=1,J1617&lt;$B11),1-$B10,1)</f>
        <v>0.804375</v>
      </c>
      <c r="L1617" s="31" t="n">
        <f aca="false">L1616+K1617</f>
        <v>614.753</v>
      </c>
    </row>
    <row r="1618" customFormat="false" ht="15" hidden="false" customHeight="false" outlineLevel="0" collapsed="false">
      <c r="J1618" s="30" t="n">
        <v>0.70925</v>
      </c>
      <c r="K1618" s="31" t="n">
        <f aca="false">MIN(MAX(IF($B16=1,$B6+$B7*(J1618-0.5),$B6),0),1)*IF(AND($B17=1,J1618&lt;$B8),1-$B9,1)*IF(AND($B18=1,J1618&lt;$B11),1-$B10,1)</f>
        <v>0.804625</v>
      </c>
      <c r="L1618" s="31" t="n">
        <f aca="false">L1617+K1618</f>
        <v>615.557625</v>
      </c>
    </row>
    <row r="1619" customFormat="false" ht="15" hidden="false" customHeight="false" outlineLevel="0" collapsed="false">
      <c r="J1619" s="30" t="n">
        <v>0.70975</v>
      </c>
      <c r="K1619" s="31" t="n">
        <f aca="false">MIN(MAX(IF($B16=1,$B6+$B7*(J1619-0.5),$B6),0),1)*IF(AND($B17=1,J1619&lt;$B8),1-$B9,1)*IF(AND($B18=1,J1619&lt;$B11),1-$B10,1)</f>
        <v>0.804875</v>
      </c>
      <c r="L1619" s="31" t="n">
        <f aca="false">L1618+K1619</f>
        <v>616.3625</v>
      </c>
    </row>
    <row r="1620" customFormat="false" ht="15" hidden="false" customHeight="false" outlineLevel="0" collapsed="false">
      <c r="J1620" s="30" t="n">
        <v>0.71025</v>
      </c>
      <c r="K1620" s="31" t="n">
        <f aca="false">MIN(MAX(IF($B16=1,$B6+$B7*(J1620-0.5),$B6),0),1)*IF(AND($B17=1,J1620&lt;$B8),1-$B9,1)*IF(AND($B18=1,J1620&lt;$B11),1-$B10,1)</f>
        <v>0.805125</v>
      </c>
      <c r="L1620" s="31" t="n">
        <f aca="false">L1619+K1620</f>
        <v>617.167625</v>
      </c>
    </row>
    <row r="1621" customFormat="false" ht="15" hidden="false" customHeight="false" outlineLevel="0" collapsed="false">
      <c r="J1621" s="30" t="n">
        <v>0.71075</v>
      </c>
      <c r="K1621" s="31" t="n">
        <f aca="false">MIN(MAX(IF($B16=1,$B6+$B7*(J1621-0.5),$B6),0),1)*IF(AND($B17=1,J1621&lt;$B8),1-$B9,1)*IF(AND($B18=1,J1621&lt;$B11),1-$B10,1)</f>
        <v>0.805375</v>
      </c>
      <c r="L1621" s="31" t="n">
        <f aca="false">L1620+K1621</f>
        <v>617.973</v>
      </c>
    </row>
    <row r="1622" customFormat="false" ht="15" hidden="false" customHeight="false" outlineLevel="0" collapsed="false">
      <c r="J1622" s="30" t="n">
        <v>0.71125</v>
      </c>
      <c r="K1622" s="31" t="n">
        <f aca="false">MIN(MAX(IF($B16=1,$B6+$B7*(J1622-0.5),$B6),0),1)*IF(AND($B17=1,J1622&lt;$B8),1-$B9,1)*IF(AND($B18=1,J1622&lt;$B11),1-$B10,1)</f>
        <v>0.805625</v>
      </c>
      <c r="L1622" s="31" t="n">
        <f aca="false">L1621+K1622</f>
        <v>618.778625</v>
      </c>
    </row>
    <row r="1623" customFormat="false" ht="15" hidden="false" customHeight="false" outlineLevel="0" collapsed="false">
      <c r="J1623" s="30" t="n">
        <v>0.71175</v>
      </c>
      <c r="K1623" s="31" t="n">
        <f aca="false">MIN(MAX(IF($B16=1,$B6+$B7*(J1623-0.5),$B6),0),1)*IF(AND($B17=1,J1623&lt;$B8),1-$B9,1)*IF(AND($B18=1,J1623&lt;$B11),1-$B10,1)</f>
        <v>0.805875</v>
      </c>
      <c r="L1623" s="31" t="n">
        <f aca="false">L1622+K1623</f>
        <v>619.5845</v>
      </c>
    </row>
    <row r="1624" customFormat="false" ht="15" hidden="false" customHeight="false" outlineLevel="0" collapsed="false">
      <c r="J1624" s="30" t="n">
        <v>0.71225</v>
      </c>
      <c r="K1624" s="31" t="n">
        <f aca="false">MIN(MAX(IF($B16=1,$B6+$B7*(J1624-0.5),$B6),0),1)*IF(AND($B17=1,J1624&lt;$B8),1-$B9,1)*IF(AND($B18=1,J1624&lt;$B11),1-$B10,1)</f>
        <v>0.806125</v>
      </c>
      <c r="L1624" s="31" t="n">
        <f aca="false">L1623+K1624</f>
        <v>620.390625</v>
      </c>
    </row>
    <row r="1625" customFormat="false" ht="15" hidden="false" customHeight="false" outlineLevel="0" collapsed="false">
      <c r="J1625" s="30" t="n">
        <v>0.71275</v>
      </c>
      <c r="K1625" s="31" t="n">
        <f aca="false">MIN(MAX(IF($B16=1,$B6+$B7*(J1625-0.5),$B6),0),1)*IF(AND($B17=1,J1625&lt;$B8),1-$B9,1)*IF(AND($B18=1,J1625&lt;$B11),1-$B10,1)</f>
        <v>0.806375</v>
      </c>
      <c r="L1625" s="31" t="n">
        <f aca="false">L1624+K1625</f>
        <v>621.197</v>
      </c>
    </row>
    <row r="1626" customFormat="false" ht="15" hidden="false" customHeight="false" outlineLevel="0" collapsed="false">
      <c r="J1626" s="30" t="n">
        <v>0.71325</v>
      </c>
      <c r="K1626" s="31" t="n">
        <f aca="false">MIN(MAX(IF($B16=1,$B6+$B7*(J1626-0.5),$B6),0),1)*IF(AND($B17=1,J1626&lt;$B8),1-$B9,1)*IF(AND($B18=1,J1626&lt;$B11),1-$B10,1)</f>
        <v>0.806625</v>
      </c>
      <c r="L1626" s="31" t="n">
        <f aca="false">L1625+K1626</f>
        <v>622.003625</v>
      </c>
    </row>
    <row r="1627" customFormat="false" ht="15" hidden="false" customHeight="false" outlineLevel="0" collapsed="false">
      <c r="J1627" s="30" t="n">
        <v>0.71375</v>
      </c>
      <c r="K1627" s="31" t="n">
        <f aca="false">MIN(MAX(IF($B16=1,$B6+$B7*(J1627-0.5),$B6),0),1)*IF(AND($B17=1,J1627&lt;$B8),1-$B9,1)*IF(AND($B18=1,J1627&lt;$B11),1-$B10,1)</f>
        <v>0.806875</v>
      </c>
      <c r="L1627" s="31" t="n">
        <f aca="false">L1626+K1627</f>
        <v>622.8105</v>
      </c>
    </row>
    <row r="1628" customFormat="false" ht="15" hidden="false" customHeight="false" outlineLevel="0" collapsed="false">
      <c r="J1628" s="30" t="n">
        <v>0.71425</v>
      </c>
      <c r="K1628" s="31" t="n">
        <f aca="false">MIN(MAX(IF($B16=1,$B6+$B7*(J1628-0.5),$B6),0),1)*IF(AND($B17=1,J1628&lt;$B8),1-$B9,1)*IF(AND($B18=1,J1628&lt;$B11),1-$B10,1)</f>
        <v>0.807125</v>
      </c>
      <c r="L1628" s="31" t="n">
        <f aca="false">L1627+K1628</f>
        <v>623.617625</v>
      </c>
    </row>
    <row r="1629" customFormat="false" ht="15" hidden="false" customHeight="false" outlineLevel="0" collapsed="false">
      <c r="J1629" s="30" t="n">
        <v>0.71475</v>
      </c>
      <c r="K1629" s="31" t="n">
        <f aca="false">MIN(MAX(IF($B16=1,$B6+$B7*(J1629-0.5),$B6),0),1)*IF(AND($B17=1,J1629&lt;$B8),1-$B9,1)*IF(AND($B18=1,J1629&lt;$B11),1-$B10,1)</f>
        <v>0.807375</v>
      </c>
      <c r="L1629" s="31" t="n">
        <f aca="false">L1628+K1629</f>
        <v>624.425</v>
      </c>
    </row>
    <row r="1630" customFormat="false" ht="15" hidden="false" customHeight="false" outlineLevel="0" collapsed="false">
      <c r="J1630" s="30" t="n">
        <v>0.71525</v>
      </c>
      <c r="K1630" s="31" t="n">
        <f aca="false">MIN(MAX(IF($B16=1,$B6+$B7*(J1630-0.5),$B6),0),1)*IF(AND($B17=1,J1630&lt;$B8),1-$B9,1)*IF(AND($B18=1,J1630&lt;$B11),1-$B10,1)</f>
        <v>0.807625</v>
      </c>
      <c r="L1630" s="31" t="n">
        <f aca="false">L1629+K1630</f>
        <v>625.232625</v>
      </c>
    </row>
    <row r="1631" customFormat="false" ht="15" hidden="false" customHeight="false" outlineLevel="0" collapsed="false">
      <c r="J1631" s="30" t="n">
        <v>0.71575</v>
      </c>
      <c r="K1631" s="31" t="n">
        <f aca="false">MIN(MAX(IF($B16=1,$B6+$B7*(J1631-0.5),$B6),0),1)*IF(AND($B17=1,J1631&lt;$B8),1-$B9,1)*IF(AND($B18=1,J1631&lt;$B11),1-$B10,1)</f>
        <v>0.807875</v>
      </c>
      <c r="L1631" s="31" t="n">
        <f aca="false">L1630+K1631</f>
        <v>626.0405</v>
      </c>
    </row>
    <row r="1632" customFormat="false" ht="15" hidden="false" customHeight="false" outlineLevel="0" collapsed="false">
      <c r="J1632" s="30" t="n">
        <v>0.71625</v>
      </c>
      <c r="K1632" s="31" t="n">
        <f aca="false">MIN(MAX(IF($B16=1,$B6+$B7*(J1632-0.5),$B6),0),1)*IF(AND($B17=1,J1632&lt;$B8),1-$B9,1)*IF(AND($B18=1,J1632&lt;$B11),1-$B10,1)</f>
        <v>0.808125</v>
      </c>
      <c r="L1632" s="31" t="n">
        <f aca="false">L1631+K1632</f>
        <v>626.848625</v>
      </c>
    </row>
    <row r="1633" customFormat="false" ht="15" hidden="false" customHeight="false" outlineLevel="0" collapsed="false">
      <c r="J1633" s="30" t="n">
        <v>0.71675</v>
      </c>
      <c r="K1633" s="31" t="n">
        <f aca="false">MIN(MAX(IF($B16=1,$B6+$B7*(J1633-0.5),$B6),0),1)*IF(AND($B17=1,J1633&lt;$B8),1-$B9,1)*IF(AND($B18=1,J1633&lt;$B11),1-$B10,1)</f>
        <v>0.808375</v>
      </c>
      <c r="L1633" s="31" t="n">
        <f aca="false">L1632+K1633</f>
        <v>627.657</v>
      </c>
    </row>
    <row r="1634" customFormat="false" ht="15" hidden="false" customHeight="false" outlineLevel="0" collapsed="false">
      <c r="J1634" s="30" t="n">
        <v>0.71725</v>
      </c>
      <c r="K1634" s="31" t="n">
        <f aca="false">MIN(MAX(IF($B16=1,$B6+$B7*(J1634-0.5),$B6),0),1)*IF(AND($B17=1,J1634&lt;$B8),1-$B9,1)*IF(AND($B18=1,J1634&lt;$B11),1-$B10,1)</f>
        <v>0.808625</v>
      </c>
      <c r="L1634" s="31" t="n">
        <f aca="false">L1633+K1634</f>
        <v>628.465625</v>
      </c>
    </row>
    <row r="1635" customFormat="false" ht="15" hidden="false" customHeight="false" outlineLevel="0" collapsed="false">
      <c r="J1635" s="30" t="n">
        <v>0.71775</v>
      </c>
      <c r="K1635" s="31" t="n">
        <f aca="false">MIN(MAX(IF($B16=1,$B6+$B7*(J1635-0.5),$B6),0),1)*IF(AND($B17=1,J1635&lt;$B8),1-$B9,1)*IF(AND($B18=1,J1635&lt;$B11),1-$B10,1)</f>
        <v>0.808875</v>
      </c>
      <c r="L1635" s="31" t="n">
        <f aca="false">L1634+K1635</f>
        <v>629.2745</v>
      </c>
    </row>
    <row r="1636" customFormat="false" ht="15" hidden="false" customHeight="false" outlineLevel="0" collapsed="false">
      <c r="J1636" s="30" t="n">
        <v>0.71825</v>
      </c>
      <c r="K1636" s="31" t="n">
        <f aca="false">MIN(MAX(IF($B16=1,$B6+$B7*(J1636-0.5),$B6),0),1)*IF(AND($B17=1,J1636&lt;$B8),1-$B9,1)*IF(AND($B18=1,J1636&lt;$B11),1-$B10,1)</f>
        <v>0.809125</v>
      </c>
      <c r="L1636" s="31" t="n">
        <f aca="false">L1635+K1636</f>
        <v>630.083625</v>
      </c>
    </row>
    <row r="1637" customFormat="false" ht="15" hidden="false" customHeight="false" outlineLevel="0" collapsed="false">
      <c r="J1637" s="30" t="n">
        <v>0.71875</v>
      </c>
      <c r="K1637" s="31" t="n">
        <f aca="false">MIN(MAX(IF($B16=1,$B6+$B7*(J1637-0.5),$B6),0),1)*IF(AND($B17=1,J1637&lt;$B8),1-$B9,1)*IF(AND($B18=1,J1637&lt;$B11),1-$B10,1)</f>
        <v>0.809375</v>
      </c>
      <c r="L1637" s="31" t="n">
        <f aca="false">L1636+K1637</f>
        <v>630.893</v>
      </c>
    </row>
    <row r="1638" customFormat="false" ht="15" hidden="false" customHeight="false" outlineLevel="0" collapsed="false">
      <c r="J1638" s="30" t="n">
        <v>0.71925</v>
      </c>
      <c r="K1638" s="31" t="n">
        <f aca="false">MIN(MAX(IF($B16=1,$B6+$B7*(J1638-0.5),$B6),0),1)*IF(AND($B17=1,J1638&lt;$B8),1-$B9,1)*IF(AND($B18=1,J1638&lt;$B11),1-$B10,1)</f>
        <v>0.809625</v>
      </c>
      <c r="L1638" s="31" t="n">
        <f aca="false">L1637+K1638</f>
        <v>631.702625</v>
      </c>
    </row>
    <row r="1639" customFormat="false" ht="15" hidden="false" customHeight="false" outlineLevel="0" collapsed="false">
      <c r="J1639" s="30" t="n">
        <v>0.71975</v>
      </c>
      <c r="K1639" s="31" t="n">
        <f aca="false">MIN(MAX(IF($B16=1,$B6+$B7*(J1639-0.5),$B6),0),1)*IF(AND($B17=1,J1639&lt;$B8),1-$B9,1)*IF(AND($B18=1,J1639&lt;$B11),1-$B10,1)</f>
        <v>0.809875</v>
      </c>
      <c r="L1639" s="31" t="n">
        <f aca="false">L1638+K1639</f>
        <v>632.5125</v>
      </c>
    </row>
    <row r="1640" customFormat="false" ht="15" hidden="false" customHeight="false" outlineLevel="0" collapsed="false">
      <c r="J1640" s="30" t="n">
        <v>0.72025</v>
      </c>
      <c r="K1640" s="31" t="n">
        <f aca="false">MIN(MAX(IF($B16=1,$B6+$B7*(J1640-0.5),$B6),0),1)*IF(AND($B17=1,J1640&lt;$B8),1-$B9,1)*IF(AND($B18=1,J1640&lt;$B11),1-$B10,1)</f>
        <v>0.810125</v>
      </c>
      <c r="L1640" s="31" t="n">
        <f aca="false">L1639+K1640</f>
        <v>633.322625</v>
      </c>
    </row>
    <row r="1641" customFormat="false" ht="15" hidden="false" customHeight="false" outlineLevel="0" collapsed="false">
      <c r="J1641" s="30" t="n">
        <v>0.72075</v>
      </c>
      <c r="K1641" s="31" t="n">
        <f aca="false">MIN(MAX(IF($B16=1,$B6+$B7*(J1641-0.5),$B6),0),1)*IF(AND($B17=1,J1641&lt;$B8),1-$B9,1)*IF(AND($B18=1,J1641&lt;$B11),1-$B10,1)</f>
        <v>0.810375</v>
      </c>
      <c r="L1641" s="31" t="n">
        <f aca="false">L1640+K1641</f>
        <v>634.133</v>
      </c>
    </row>
    <row r="1642" customFormat="false" ht="15" hidden="false" customHeight="false" outlineLevel="0" collapsed="false">
      <c r="J1642" s="30" t="n">
        <v>0.72125</v>
      </c>
      <c r="K1642" s="31" t="n">
        <f aca="false">MIN(MAX(IF($B16=1,$B6+$B7*(J1642-0.5),$B6),0),1)*IF(AND($B17=1,J1642&lt;$B8),1-$B9,1)*IF(AND($B18=1,J1642&lt;$B11),1-$B10,1)</f>
        <v>0.810625</v>
      </c>
      <c r="L1642" s="31" t="n">
        <f aca="false">L1641+K1642</f>
        <v>634.943625</v>
      </c>
    </row>
    <row r="1643" customFormat="false" ht="15" hidden="false" customHeight="false" outlineLevel="0" collapsed="false">
      <c r="J1643" s="30" t="n">
        <v>0.72175</v>
      </c>
      <c r="K1643" s="31" t="n">
        <f aca="false">MIN(MAX(IF($B16=1,$B6+$B7*(J1643-0.5),$B6),0),1)*IF(AND($B17=1,J1643&lt;$B8),1-$B9,1)*IF(AND($B18=1,J1643&lt;$B11),1-$B10,1)</f>
        <v>0.810875</v>
      </c>
      <c r="L1643" s="31" t="n">
        <f aca="false">L1642+K1643</f>
        <v>635.7545</v>
      </c>
    </row>
    <row r="1644" customFormat="false" ht="15" hidden="false" customHeight="false" outlineLevel="0" collapsed="false">
      <c r="J1644" s="30" t="n">
        <v>0.72225</v>
      </c>
      <c r="K1644" s="31" t="n">
        <f aca="false">MIN(MAX(IF($B16=1,$B6+$B7*(J1644-0.5),$B6),0),1)*IF(AND($B17=1,J1644&lt;$B8),1-$B9,1)*IF(AND($B18=1,J1644&lt;$B11),1-$B10,1)</f>
        <v>0.811125</v>
      </c>
      <c r="L1644" s="31" t="n">
        <f aca="false">L1643+K1644</f>
        <v>636.565625</v>
      </c>
    </row>
    <row r="1645" customFormat="false" ht="15" hidden="false" customHeight="false" outlineLevel="0" collapsed="false">
      <c r="J1645" s="30" t="n">
        <v>0.72275</v>
      </c>
      <c r="K1645" s="31" t="n">
        <f aca="false">MIN(MAX(IF($B16=1,$B6+$B7*(J1645-0.5),$B6),0),1)*IF(AND($B17=1,J1645&lt;$B8),1-$B9,1)*IF(AND($B18=1,J1645&lt;$B11),1-$B10,1)</f>
        <v>0.811375</v>
      </c>
      <c r="L1645" s="31" t="n">
        <f aca="false">L1644+K1645</f>
        <v>637.377</v>
      </c>
    </row>
    <row r="1646" customFormat="false" ht="15" hidden="false" customHeight="false" outlineLevel="0" collapsed="false">
      <c r="J1646" s="30" t="n">
        <v>0.72325</v>
      </c>
      <c r="K1646" s="31" t="n">
        <f aca="false">MIN(MAX(IF($B16=1,$B6+$B7*(J1646-0.5),$B6),0),1)*IF(AND($B17=1,J1646&lt;$B8),1-$B9,1)*IF(AND($B18=1,J1646&lt;$B11),1-$B10,1)</f>
        <v>0.811625</v>
      </c>
      <c r="L1646" s="31" t="n">
        <f aca="false">L1645+K1646</f>
        <v>638.188625</v>
      </c>
    </row>
    <row r="1647" customFormat="false" ht="15" hidden="false" customHeight="false" outlineLevel="0" collapsed="false">
      <c r="J1647" s="30" t="n">
        <v>0.72375</v>
      </c>
      <c r="K1647" s="31" t="n">
        <f aca="false">MIN(MAX(IF($B16=1,$B6+$B7*(J1647-0.5),$B6),0),1)*IF(AND($B17=1,J1647&lt;$B8),1-$B9,1)*IF(AND($B18=1,J1647&lt;$B11),1-$B10,1)</f>
        <v>0.811875</v>
      </c>
      <c r="L1647" s="31" t="n">
        <f aca="false">L1646+K1647</f>
        <v>639.0005</v>
      </c>
    </row>
    <row r="1648" customFormat="false" ht="15" hidden="false" customHeight="false" outlineLevel="0" collapsed="false">
      <c r="J1648" s="30" t="n">
        <v>0.72425</v>
      </c>
      <c r="K1648" s="31" t="n">
        <f aca="false">MIN(MAX(IF($B16=1,$B6+$B7*(J1648-0.5),$B6),0),1)*IF(AND($B17=1,J1648&lt;$B8),1-$B9,1)*IF(AND($B18=1,J1648&lt;$B11),1-$B10,1)</f>
        <v>0.812125</v>
      </c>
      <c r="L1648" s="31" t="n">
        <f aca="false">L1647+K1648</f>
        <v>639.812625</v>
      </c>
    </row>
    <row r="1649" customFormat="false" ht="15" hidden="false" customHeight="false" outlineLevel="0" collapsed="false">
      <c r="J1649" s="30" t="n">
        <v>0.72475</v>
      </c>
      <c r="K1649" s="31" t="n">
        <f aca="false">MIN(MAX(IF($B16=1,$B6+$B7*(J1649-0.5),$B6),0),1)*IF(AND($B17=1,J1649&lt;$B8),1-$B9,1)*IF(AND($B18=1,J1649&lt;$B11),1-$B10,1)</f>
        <v>0.812375</v>
      </c>
      <c r="L1649" s="31" t="n">
        <f aca="false">L1648+K1649</f>
        <v>640.625</v>
      </c>
    </row>
    <row r="1650" customFormat="false" ht="15" hidden="false" customHeight="false" outlineLevel="0" collapsed="false">
      <c r="J1650" s="30" t="n">
        <v>0.72525</v>
      </c>
      <c r="K1650" s="31" t="n">
        <f aca="false">MIN(MAX(IF($B16=1,$B6+$B7*(J1650-0.5),$B6),0),1)*IF(AND($B17=1,J1650&lt;$B8),1-$B9,1)*IF(AND($B18=1,J1650&lt;$B11),1-$B10,1)</f>
        <v>0.812625</v>
      </c>
      <c r="L1650" s="31" t="n">
        <f aca="false">L1649+K1650</f>
        <v>641.437625</v>
      </c>
    </row>
    <row r="1651" customFormat="false" ht="15" hidden="false" customHeight="false" outlineLevel="0" collapsed="false">
      <c r="J1651" s="30" t="n">
        <v>0.72575</v>
      </c>
      <c r="K1651" s="31" t="n">
        <f aca="false">MIN(MAX(IF($B16=1,$B6+$B7*(J1651-0.5),$B6),0),1)*IF(AND($B17=1,J1651&lt;$B8),1-$B9,1)*IF(AND($B18=1,J1651&lt;$B11),1-$B10,1)</f>
        <v>0.812875</v>
      </c>
      <c r="L1651" s="31" t="n">
        <f aca="false">L1650+K1651</f>
        <v>642.2505</v>
      </c>
    </row>
    <row r="1652" customFormat="false" ht="15" hidden="false" customHeight="false" outlineLevel="0" collapsed="false">
      <c r="J1652" s="30" t="n">
        <v>0.72625</v>
      </c>
      <c r="K1652" s="31" t="n">
        <f aca="false">MIN(MAX(IF($B16=1,$B6+$B7*(J1652-0.5),$B6),0),1)*IF(AND($B17=1,J1652&lt;$B8),1-$B9,1)*IF(AND($B18=1,J1652&lt;$B11),1-$B10,1)</f>
        <v>0.813125</v>
      </c>
      <c r="L1652" s="31" t="n">
        <f aca="false">L1651+K1652</f>
        <v>643.063625</v>
      </c>
    </row>
    <row r="1653" customFormat="false" ht="15" hidden="false" customHeight="false" outlineLevel="0" collapsed="false">
      <c r="J1653" s="30" t="n">
        <v>0.72675</v>
      </c>
      <c r="K1653" s="31" t="n">
        <f aca="false">MIN(MAX(IF($B16=1,$B6+$B7*(J1653-0.5),$B6),0),1)*IF(AND($B17=1,J1653&lt;$B8),1-$B9,1)*IF(AND($B18=1,J1653&lt;$B11),1-$B10,1)</f>
        <v>0.813375</v>
      </c>
      <c r="L1653" s="31" t="n">
        <f aca="false">L1652+K1653</f>
        <v>643.877</v>
      </c>
    </row>
    <row r="1654" customFormat="false" ht="15" hidden="false" customHeight="false" outlineLevel="0" collapsed="false">
      <c r="J1654" s="30" t="n">
        <v>0.72725</v>
      </c>
      <c r="K1654" s="31" t="n">
        <f aca="false">MIN(MAX(IF($B16=1,$B6+$B7*(J1654-0.5),$B6),0),1)*IF(AND($B17=1,J1654&lt;$B8),1-$B9,1)*IF(AND($B18=1,J1654&lt;$B11),1-$B10,1)</f>
        <v>0.813625</v>
      </c>
      <c r="L1654" s="31" t="n">
        <f aca="false">L1653+K1654</f>
        <v>644.690625</v>
      </c>
    </row>
    <row r="1655" customFormat="false" ht="15" hidden="false" customHeight="false" outlineLevel="0" collapsed="false">
      <c r="J1655" s="30" t="n">
        <v>0.72775</v>
      </c>
      <c r="K1655" s="31" t="n">
        <f aca="false">MIN(MAX(IF($B16=1,$B6+$B7*(J1655-0.5),$B6),0),1)*IF(AND($B17=1,J1655&lt;$B8),1-$B9,1)*IF(AND($B18=1,J1655&lt;$B11),1-$B10,1)</f>
        <v>0.813875</v>
      </c>
      <c r="L1655" s="31" t="n">
        <f aca="false">L1654+K1655</f>
        <v>645.5045</v>
      </c>
    </row>
    <row r="1656" customFormat="false" ht="15" hidden="false" customHeight="false" outlineLevel="0" collapsed="false">
      <c r="J1656" s="30" t="n">
        <v>0.72825</v>
      </c>
      <c r="K1656" s="31" t="n">
        <f aca="false">MIN(MAX(IF($B16=1,$B6+$B7*(J1656-0.5),$B6),0),1)*IF(AND($B17=1,J1656&lt;$B8),1-$B9,1)*IF(AND($B18=1,J1656&lt;$B11),1-$B10,1)</f>
        <v>0.814125</v>
      </c>
      <c r="L1656" s="31" t="n">
        <f aca="false">L1655+K1656</f>
        <v>646.318625</v>
      </c>
    </row>
    <row r="1657" customFormat="false" ht="15" hidden="false" customHeight="false" outlineLevel="0" collapsed="false">
      <c r="J1657" s="30" t="n">
        <v>0.72875</v>
      </c>
      <c r="K1657" s="31" t="n">
        <f aca="false">MIN(MAX(IF($B16=1,$B6+$B7*(J1657-0.5),$B6),0),1)*IF(AND($B17=1,J1657&lt;$B8),1-$B9,1)*IF(AND($B18=1,J1657&lt;$B11),1-$B10,1)</f>
        <v>0.814375</v>
      </c>
      <c r="L1657" s="31" t="n">
        <f aca="false">L1656+K1657</f>
        <v>647.133</v>
      </c>
    </row>
    <row r="1658" customFormat="false" ht="15" hidden="false" customHeight="false" outlineLevel="0" collapsed="false">
      <c r="J1658" s="30" t="n">
        <v>0.72925</v>
      </c>
      <c r="K1658" s="31" t="n">
        <f aca="false">MIN(MAX(IF($B16=1,$B6+$B7*(J1658-0.5),$B6),0),1)*IF(AND($B17=1,J1658&lt;$B8),1-$B9,1)*IF(AND($B18=1,J1658&lt;$B11),1-$B10,1)</f>
        <v>0.814625</v>
      </c>
      <c r="L1658" s="31" t="n">
        <f aca="false">L1657+K1658</f>
        <v>647.947625</v>
      </c>
    </row>
    <row r="1659" customFormat="false" ht="15" hidden="false" customHeight="false" outlineLevel="0" collapsed="false">
      <c r="J1659" s="30" t="n">
        <v>0.72975</v>
      </c>
      <c r="K1659" s="31" t="n">
        <f aca="false">MIN(MAX(IF($B16=1,$B6+$B7*(J1659-0.5),$B6),0),1)*IF(AND($B17=1,J1659&lt;$B8),1-$B9,1)*IF(AND($B18=1,J1659&lt;$B11),1-$B10,1)</f>
        <v>0.814875</v>
      </c>
      <c r="L1659" s="31" t="n">
        <f aca="false">L1658+K1659</f>
        <v>648.7625</v>
      </c>
    </row>
    <row r="1660" customFormat="false" ht="15" hidden="false" customHeight="false" outlineLevel="0" collapsed="false">
      <c r="J1660" s="30" t="n">
        <v>0.73025</v>
      </c>
      <c r="K1660" s="31" t="n">
        <f aca="false">MIN(MAX(IF($B16=1,$B6+$B7*(J1660-0.5),$B6),0),1)*IF(AND($B17=1,J1660&lt;$B8),1-$B9,1)*IF(AND($B18=1,J1660&lt;$B11),1-$B10,1)</f>
        <v>0.815125</v>
      </c>
      <c r="L1660" s="31" t="n">
        <f aca="false">L1659+K1660</f>
        <v>649.577625</v>
      </c>
    </row>
    <row r="1661" customFormat="false" ht="15" hidden="false" customHeight="false" outlineLevel="0" collapsed="false">
      <c r="J1661" s="30" t="n">
        <v>0.73075</v>
      </c>
      <c r="K1661" s="31" t="n">
        <f aca="false">MIN(MAX(IF($B16=1,$B6+$B7*(J1661-0.5),$B6),0),1)*IF(AND($B17=1,J1661&lt;$B8),1-$B9,1)*IF(AND($B18=1,J1661&lt;$B11),1-$B10,1)</f>
        <v>0.815375</v>
      </c>
      <c r="L1661" s="31" t="n">
        <f aca="false">L1660+K1661</f>
        <v>650.393</v>
      </c>
    </row>
    <row r="1662" customFormat="false" ht="15" hidden="false" customHeight="false" outlineLevel="0" collapsed="false">
      <c r="J1662" s="30" t="n">
        <v>0.73125</v>
      </c>
      <c r="K1662" s="31" t="n">
        <f aca="false">MIN(MAX(IF($B16=1,$B6+$B7*(J1662-0.5),$B6),0),1)*IF(AND($B17=1,J1662&lt;$B8),1-$B9,1)*IF(AND($B18=1,J1662&lt;$B11),1-$B10,1)</f>
        <v>0.815625</v>
      </c>
      <c r="L1662" s="31" t="n">
        <f aca="false">L1661+K1662</f>
        <v>651.208625</v>
      </c>
    </row>
    <row r="1663" customFormat="false" ht="15" hidden="false" customHeight="false" outlineLevel="0" collapsed="false">
      <c r="J1663" s="30" t="n">
        <v>0.73175</v>
      </c>
      <c r="K1663" s="31" t="n">
        <f aca="false">MIN(MAX(IF($B16=1,$B6+$B7*(J1663-0.5),$B6),0),1)*IF(AND($B17=1,J1663&lt;$B8),1-$B9,1)*IF(AND($B18=1,J1663&lt;$B11),1-$B10,1)</f>
        <v>0.815875</v>
      </c>
      <c r="L1663" s="31" t="n">
        <f aca="false">L1662+K1663</f>
        <v>652.0245</v>
      </c>
    </row>
    <row r="1664" customFormat="false" ht="15" hidden="false" customHeight="false" outlineLevel="0" collapsed="false">
      <c r="J1664" s="30" t="n">
        <v>0.73225</v>
      </c>
      <c r="K1664" s="31" t="n">
        <f aca="false">MIN(MAX(IF($B16=1,$B6+$B7*(J1664-0.5),$B6),0),1)*IF(AND($B17=1,J1664&lt;$B8),1-$B9,1)*IF(AND($B18=1,J1664&lt;$B11),1-$B10,1)</f>
        <v>0.816125</v>
      </c>
      <c r="L1664" s="31" t="n">
        <f aca="false">L1663+K1664</f>
        <v>652.840625</v>
      </c>
    </row>
    <row r="1665" customFormat="false" ht="15" hidden="false" customHeight="false" outlineLevel="0" collapsed="false">
      <c r="J1665" s="30" t="n">
        <v>0.73275</v>
      </c>
      <c r="K1665" s="31" t="n">
        <f aca="false">MIN(MAX(IF($B16=1,$B6+$B7*(J1665-0.5),$B6),0),1)*IF(AND($B17=1,J1665&lt;$B8),1-$B9,1)*IF(AND($B18=1,J1665&lt;$B11),1-$B10,1)</f>
        <v>0.816375</v>
      </c>
      <c r="L1665" s="31" t="n">
        <f aca="false">L1664+K1665</f>
        <v>653.657</v>
      </c>
    </row>
    <row r="1666" customFormat="false" ht="15" hidden="false" customHeight="false" outlineLevel="0" collapsed="false">
      <c r="J1666" s="30" t="n">
        <v>0.73325</v>
      </c>
      <c r="K1666" s="31" t="n">
        <f aca="false">MIN(MAX(IF($B16=1,$B6+$B7*(J1666-0.5),$B6),0),1)*IF(AND($B17=1,J1666&lt;$B8),1-$B9,1)*IF(AND($B18=1,J1666&lt;$B11),1-$B10,1)</f>
        <v>0.816625</v>
      </c>
      <c r="L1666" s="31" t="n">
        <f aca="false">L1665+K1666</f>
        <v>654.473625</v>
      </c>
    </row>
    <row r="1667" customFormat="false" ht="15" hidden="false" customHeight="false" outlineLevel="0" collapsed="false">
      <c r="J1667" s="30" t="n">
        <v>0.73375</v>
      </c>
      <c r="K1667" s="31" t="n">
        <f aca="false">MIN(MAX(IF($B16=1,$B6+$B7*(J1667-0.5),$B6),0),1)*IF(AND($B17=1,J1667&lt;$B8),1-$B9,1)*IF(AND($B18=1,J1667&lt;$B11),1-$B10,1)</f>
        <v>0.816875</v>
      </c>
      <c r="L1667" s="31" t="n">
        <f aca="false">L1666+K1667</f>
        <v>655.2905</v>
      </c>
    </row>
    <row r="1668" customFormat="false" ht="15" hidden="false" customHeight="false" outlineLevel="0" collapsed="false">
      <c r="J1668" s="30" t="n">
        <v>0.73425</v>
      </c>
      <c r="K1668" s="31" t="n">
        <f aca="false">MIN(MAX(IF($B16=1,$B6+$B7*(J1668-0.5),$B6),0),1)*IF(AND($B17=1,J1668&lt;$B8),1-$B9,1)*IF(AND($B18=1,J1668&lt;$B11),1-$B10,1)</f>
        <v>0.817125</v>
      </c>
      <c r="L1668" s="31" t="n">
        <f aca="false">L1667+K1668</f>
        <v>656.107625</v>
      </c>
    </row>
    <row r="1669" customFormat="false" ht="15" hidden="false" customHeight="false" outlineLevel="0" collapsed="false">
      <c r="J1669" s="30" t="n">
        <v>0.73475</v>
      </c>
      <c r="K1669" s="31" t="n">
        <f aca="false">MIN(MAX(IF($B16=1,$B6+$B7*(J1669-0.5),$B6),0),1)*IF(AND($B17=1,J1669&lt;$B8),1-$B9,1)*IF(AND($B18=1,J1669&lt;$B11),1-$B10,1)</f>
        <v>0.817375</v>
      </c>
      <c r="L1669" s="31" t="n">
        <f aca="false">L1668+K1669</f>
        <v>656.925</v>
      </c>
    </row>
    <row r="1670" customFormat="false" ht="15" hidden="false" customHeight="false" outlineLevel="0" collapsed="false">
      <c r="J1670" s="30" t="n">
        <v>0.73525</v>
      </c>
      <c r="K1670" s="31" t="n">
        <f aca="false">MIN(MAX(IF($B16=1,$B6+$B7*(J1670-0.5),$B6),0),1)*IF(AND($B17=1,J1670&lt;$B8),1-$B9,1)*IF(AND($B18=1,J1670&lt;$B11),1-$B10,1)</f>
        <v>0.817625</v>
      </c>
      <c r="L1670" s="31" t="n">
        <f aca="false">L1669+K1670</f>
        <v>657.742625</v>
      </c>
    </row>
    <row r="1671" customFormat="false" ht="15" hidden="false" customHeight="false" outlineLevel="0" collapsed="false">
      <c r="J1671" s="30" t="n">
        <v>0.73575</v>
      </c>
      <c r="K1671" s="31" t="n">
        <f aca="false">MIN(MAX(IF($B16=1,$B6+$B7*(J1671-0.5),$B6),0),1)*IF(AND($B17=1,J1671&lt;$B8),1-$B9,1)*IF(AND($B18=1,J1671&lt;$B11),1-$B10,1)</f>
        <v>0.817875</v>
      </c>
      <c r="L1671" s="31" t="n">
        <f aca="false">L1670+K1671</f>
        <v>658.5605</v>
      </c>
    </row>
    <row r="1672" customFormat="false" ht="15" hidden="false" customHeight="false" outlineLevel="0" collapsed="false">
      <c r="J1672" s="30" t="n">
        <v>0.73625</v>
      </c>
      <c r="K1672" s="31" t="n">
        <f aca="false">MIN(MAX(IF($B16=1,$B6+$B7*(J1672-0.5),$B6),0),1)*IF(AND($B17=1,J1672&lt;$B8),1-$B9,1)*IF(AND($B18=1,J1672&lt;$B11),1-$B10,1)</f>
        <v>0.818125</v>
      </c>
      <c r="L1672" s="31" t="n">
        <f aca="false">L1671+K1672</f>
        <v>659.378625</v>
      </c>
    </row>
    <row r="1673" customFormat="false" ht="15" hidden="false" customHeight="false" outlineLevel="0" collapsed="false">
      <c r="J1673" s="30" t="n">
        <v>0.73675</v>
      </c>
      <c r="K1673" s="31" t="n">
        <f aca="false">MIN(MAX(IF($B16=1,$B6+$B7*(J1673-0.5),$B6),0),1)*IF(AND($B17=1,J1673&lt;$B8),1-$B9,1)*IF(AND($B18=1,J1673&lt;$B11),1-$B10,1)</f>
        <v>0.818375</v>
      </c>
      <c r="L1673" s="31" t="n">
        <f aca="false">L1672+K1673</f>
        <v>660.197</v>
      </c>
    </row>
    <row r="1674" customFormat="false" ht="15" hidden="false" customHeight="false" outlineLevel="0" collapsed="false">
      <c r="J1674" s="30" t="n">
        <v>0.73725</v>
      </c>
      <c r="K1674" s="31" t="n">
        <f aca="false">MIN(MAX(IF($B16=1,$B6+$B7*(J1674-0.5),$B6),0),1)*IF(AND($B17=1,J1674&lt;$B8),1-$B9,1)*IF(AND($B18=1,J1674&lt;$B11),1-$B10,1)</f>
        <v>0.818625</v>
      </c>
      <c r="L1674" s="31" t="n">
        <f aca="false">L1673+K1674</f>
        <v>661.015625</v>
      </c>
    </row>
    <row r="1675" customFormat="false" ht="15" hidden="false" customHeight="false" outlineLevel="0" collapsed="false">
      <c r="J1675" s="30" t="n">
        <v>0.73775</v>
      </c>
      <c r="K1675" s="31" t="n">
        <f aca="false">MIN(MAX(IF($B16=1,$B6+$B7*(J1675-0.5),$B6),0),1)*IF(AND($B17=1,J1675&lt;$B8),1-$B9,1)*IF(AND($B18=1,J1675&lt;$B11),1-$B10,1)</f>
        <v>0.818875</v>
      </c>
      <c r="L1675" s="31" t="n">
        <f aca="false">L1674+K1675</f>
        <v>661.8345</v>
      </c>
    </row>
    <row r="1676" customFormat="false" ht="15" hidden="false" customHeight="false" outlineLevel="0" collapsed="false">
      <c r="J1676" s="30" t="n">
        <v>0.73825</v>
      </c>
      <c r="K1676" s="31" t="n">
        <f aca="false">MIN(MAX(IF($B16=1,$B6+$B7*(J1676-0.5),$B6),0),1)*IF(AND($B17=1,J1676&lt;$B8),1-$B9,1)*IF(AND($B18=1,J1676&lt;$B11),1-$B10,1)</f>
        <v>0.819125</v>
      </c>
      <c r="L1676" s="31" t="n">
        <f aca="false">L1675+K1676</f>
        <v>662.653625</v>
      </c>
    </row>
    <row r="1677" customFormat="false" ht="15" hidden="false" customHeight="false" outlineLevel="0" collapsed="false">
      <c r="J1677" s="30" t="n">
        <v>0.73875</v>
      </c>
      <c r="K1677" s="31" t="n">
        <f aca="false">MIN(MAX(IF($B16=1,$B6+$B7*(J1677-0.5),$B6),0),1)*IF(AND($B17=1,J1677&lt;$B8),1-$B9,1)*IF(AND($B18=1,J1677&lt;$B11),1-$B10,1)</f>
        <v>0.819375</v>
      </c>
      <c r="L1677" s="31" t="n">
        <f aca="false">L1676+K1677</f>
        <v>663.473</v>
      </c>
    </row>
    <row r="1678" customFormat="false" ht="15" hidden="false" customHeight="false" outlineLevel="0" collapsed="false">
      <c r="J1678" s="30" t="n">
        <v>0.73925</v>
      </c>
      <c r="K1678" s="31" t="n">
        <f aca="false">MIN(MAX(IF($B16=1,$B6+$B7*(J1678-0.5),$B6),0),1)*IF(AND($B17=1,J1678&lt;$B8),1-$B9,1)*IF(AND($B18=1,J1678&lt;$B11),1-$B10,1)</f>
        <v>0.819625</v>
      </c>
      <c r="L1678" s="31" t="n">
        <f aca="false">L1677+K1678</f>
        <v>664.292625</v>
      </c>
    </row>
    <row r="1679" customFormat="false" ht="15" hidden="false" customHeight="false" outlineLevel="0" collapsed="false">
      <c r="J1679" s="30" t="n">
        <v>0.73975</v>
      </c>
      <c r="K1679" s="31" t="n">
        <f aca="false">MIN(MAX(IF($B16=1,$B6+$B7*(J1679-0.5),$B6),0),1)*IF(AND($B17=1,J1679&lt;$B8),1-$B9,1)*IF(AND($B18=1,J1679&lt;$B11),1-$B10,1)</f>
        <v>0.819875</v>
      </c>
      <c r="L1679" s="31" t="n">
        <f aca="false">L1678+K1679</f>
        <v>665.1125</v>
      </c>
    </row>
    <row r="1680" customFormat="false" ht="15" hidden="false" customHeight="false" outlineLevel="0" collapsed="false">
      <c r="J1680" s="30" t="n">
        <v>0.74025</v>
      </c>
      <c r="K1680" s="31" t="n">
        <f aca="false">MIN(MAX(IF($B16=1,$B6+$B7*(J1680-0.5),$B6),0),1)*IF(AND($B17=1,J1680&lt;$B8),1-$B9,1)*IF(AND($B18=1,J1680&lt;$B11),1-$B10,1)</f>
        <v>0.820125</v>
      </c>
      <c r="L1680" s="31" t="n">
        <f aca="false">L1679+K1680</f>
        <v>665.932625</v>
      </c>
    </row>
    <row r="1681" customFormat="false" ht="15" hidden="false" customHeight="false" outlineLevel="0" collapsed="false">
      <c r="J1681" s="30" t="n">
        <v>0.74075</v>
      </c>
      <c r="K1681" s="31" t="n">
        <f aca="false">MIN(MAX(IF($B16=1,$B6+$B7*(J1681-0.5),$B6),0),1)*IF(AND($B17=1,J1681&lt;$B8),1-$B9,1)*IF(AND($B18=1,J1681&lt;$B11),1-$B10,1)</f>
        <v>0.820375</v>
      </c>
      <c r="L1681" s="31" t="n">
        <f aca="false">L1680+K1681</f>
        <v>666.753</v>
      </c>
    </row>
    <row r="1682" customFormat="false" ht="15" hidden="false" customHeight="false" outlineLevel="0" collapsed="false">
      <c r="J1682" s="30" t="n">
        <v>0.74125</v>
      </c>
      <c r="K1682" s="31" t="n">
        <f aca="false">MIN(MAX(IF($B16=1,$B6+$B7*(J1682-0.5),$B6),0),1)*IF(AND($B17=1,J1682&lt;$B8),1-$B9,1)*IF(AND($B18=1,J1682&lt;$B11),1-$B10,1)</f>
        <v>0.820625</v>
      </c>
      <c r="L1682" s="31" t="n">
        <f aca="false">L1681+K1682</f>
        <v>667.573625</v>
      </c>
    </row>
    <row r="1683" customFormat="false" ht="15" hidden="false" customHeight="false" outlineLevel="0" collapsed="false">
      <c r="J1683" s="30" t="n">
        <v>0.74175</v>
      </c>
      <c r="K1683" s="31" t="n">
        <f aca="false">MIN(MAX(IF($B16=1,$B6+$B7*(J1683-0.5),$B6),0),1)*IF(AND($B17=1,J1683&lt;$B8),1-$B9,1)*IF(AND($B18=1,J1683&lt;$B11),1-$B10,1)</f>
        <v>0.820875</v>
      </c>
      <c r="L1683" s="31" t="n">
        <f aca="false">L1682+K1683</f>
        <v>668.3945</v>
      </c>
    </row>
    <row r="1684" customFormat="false" ht="15" hidden="false" customHeight="false" outlineLevel="0" collapsed="false">
      <c r="J1684" s="30" t="n">
        <v>0.74225</v>
      </c>
      <c r="K1684" s="31" t="n">
        <f aca="false">MIN(MAX(IF($B16=1,$B6+$B7*(J1684-0.5),$B6),0),1)*IF(AND($B17=1,J1684&lt;$B8),1-$B9,1)*IF(AND($B18=1,J1684&lt;$B11),1-$B10,1)</f>
        <v>0.821125</v>
      </c>
      <c r="L1684" s="31" t="n">
        <f aca="false">L1683+K1684</f>
        <v>669.215625</v>
      </c>
    </row>
    <row r="1685" customFormat="false" ht="15" hidden="false" customHeight="false" outlineLevel="0" collapsed="false">
      <c r="J1685" s="30" t="n">
        <v>0.74275</v>
      </c>
      <c r="K1685" s="31" t="n">
        <f aca="false">MIN(MAX(IF($B16=1,$B6+$B7*(J1685-0.5),$B6),0),1)*IF(AND($B17=1,J1685&lt;$B8),1-$B9,1)*IF(AND($B18=1,J1685&lt;$B11),1-$B10,1)</f>
        <v>0.821375</v>
      </c>
      <c r="L1685" s="31" t="n">
        <f aca="false">L1684+K1685</f>
        <v>670.037</v>
      </c>
    </row>
    <row r="1686" customFormat="false" ht="15" hidden="false" customHeight="false" outlineLevel="0" collapsed="false">
      <c r="J1686" s="30" t="n">
        <v>0.74325</v>
      </c>
      <c r="K1686" s="31" t="n">
        <f aca="false">MIN(MAX(IF($B16=1,$B6+$B7*(J1686-0.5),$B6),0),1)*IF(AND($B17=1,J1686&lt;$B8),1-$B9,1)*IF(AND($B18=1,J1686&lt;$B11),1-$B10,1)</f>
        <v>0.821625</v>
      </c>
      <c r="L1686" s="31" t="n">
        <f aca="false">L1685+K1686</f>
        <v>670.858625</v>
      </c>
    </row>
    <row r="1687" customFormat="false" ht="15" hidden="false" customHeight="false" outlineLevel="0" collapsed="false">
      <c r="J1687" s="30" t="n">
        <v>0.74375</v>
      </c>
      <c r="K1687" s="31" t="n">
        <f aca="false">MIN(MAX(IF($B16=1,$B6+$B7*(J1687-0.5),$B6),0),1)*IF(AND($B17=1,J1687&lt;$B8),1-$B9,1)*IF(AND($B18=1,J1687&lt;$B11),1-$B10,1)</f>
        <v>0.821875</v>
      </c>
      <c r="L1687" s="31" t="n">
        <f aca="false">L1686+K1687</f>
        <v>671.6805</v>
      </c>
    </row>
    <row r="1688" customFormat="false" ht="15" hidden="false" customHeight="false" outlineLevel="0" collapsed="false">
      <c r="J1688" s="30" t="n">
        <v>0.74425</v>
      </c>
      <c r="K1688" s="31" t="n">
        <f aca="false">MIN(MAX(IF($B16=1,$B6+$B7*(J1688-0.5),$B6),0),1)*IF(AND($B17=1,J1688&lt;$B8),1-$B9,1)*IF(AND($B18=1,J1688&lt;$B11),1-$B10,1)</f>
        <v>0.822125</v>
      </c>
      <c r="L1688" s="31" t="n">
        <f aca="false">L1687+K1688</f>
        <v>672.502625</v>
      </c>
    </row>
    <row r="1689" customFormat="false" ht="15" hidden="false" customHeight="false" outlineLevel="0" collapsed="false">
      <c r="J1689" s="30" t="n">
        <v>0.74475</v>
      </c>
      <c r="K1689" s="31" t="n">
        <f aca="false">MIN(MAX(IF($B16=1,$B6+$B7*(J1689-0.5),$B6),0),1)*IF(AND($B17=1,J1689&lt;$B8),1-$B9,1)*IF(AND($B18=1,J1689&lt;$B11),1-$B10,1)</f>
        <v>0.822375</v>
      </c>
      <c r="L1689" s="31" t="n">
        <f aca="false">L1688+K1689</f>
        <v>673.325</v>
      </c>
    </row>
    <row r="1690" customFormat="false" ht="15" hidden="false" customHeight="false" outlineLevel="0" collapsed="false">
      <c r="J1690" s="30" t="n">
        <v>0.74525</v>
      </c>
      <c r="K1690" s="31" t="n">
        <f aca="false">MIN(MAX(IF($B16=1,$B6+$B7*(J1690-0.5),$B6),0),1)*IF(AND($B17=1,J1690&lt;$B8),1-$B9,1)*IF(AND($B18=1,J1690&lt;$B11),1-$B10,1)</f>
        <v>0.822625</v>
      </c>
      <c r="L1690" s="31" t="n">
        <f aca="false">L1689+K1690</f>
        <v>674.147625</v>
      </c>
    </row>
    <row r="1691" customFormat="false" ht="15" hidden="false" customHeight="false" outlineLevel="0" collapsed="false">
      <c r="J1691" s="30" t="n">
        <v>0.74575</v>
      </c>
      <c r="K1691" s="31" t="n">
        <f aca="false">MIN(MAX(IF($B16=1,$B6+$B7*(J1691-0.5),$B6),0),1)*IF(AND($B17=1,J1691&lt;$B8),1-$B9,1)*IF(AND($B18=1,J1691&lt;$B11),1-$B10,1)</f>
        <v>0.822875</v>
      </c>
      <c r="L1691" s="31" t="n">
        <f aca="false">L1690+K1691</f>
        <v>674.9705</v>
      </c>
    </row>
    <row r="1692" customFormat="false" ht="15" hidden="false" customHeight="false" outlineLevel="0" collapsed="false">
      <c r="J1692" s="30" t="n">
        <v>0.74625</v>
      </c>
      <c r="K1692" s="31" t="n">
        <f aca="false">MIN(MAX(IF($B16=1,$B6+$B7*(J1692-0.5),$B6),0),1)*IF(AND($B17=1,J1692&lt;$B8),1-$B9,1)*IF(AND($B18=1,J1692&lt;$B11),1-$B10,1)</f>
        <v>0.823125</v>
      </c>
      <c r="L1692" s="31" t="n">
        <f aca="false">L1691+K1692</f>
        <v>675.793625</v>
      </c>
    </row>
    <row r="1693" customFormat="false" ht="15" hidden="false" customHeight="false" outlineLevel="0" collapsed="false">
      <c r="J1693" s="30" t="n">
        <v>0.74675</v>
      </c>
      <c r="K1693" s="31" t="n">
        <f aca="false">MIN(MAX(IF($B16=1,$B6+$B7*(J1693-0.5),$B6),0),1)*IF(AND($B17=1,J1693&lt;$B8),1-$B9,1)*IF(AND($B18=1,J1693&lt;$B11),1-$B10,1)</f>
        <v>0.823375</v>
      </c>
      <c r="L1693" s="31" t="n">
        <f aca="false">L1692+K1693</f>
        <v>676.617</v>
      </c>
    </row>
    <row r="1694" customFormat="false" ht="15" hidden="false" customHeight="false" outlineLevel="0" collapsed="false">
      <c r="J1694" s="30" t="n">
        <v>0.74725</v>
      </c>
      <c r="K1694" s="31" t="n">
        <f aca="false">MIN(MAX(IF($B16=1,$B6+$B7*(J1694-0.5),$B6),0),1)*IF(AND($B17=1,J1694&lt;$B8),1-$B9,1)*IF(AND($B18=1,J1694&lt;$B11),1-$B10,1)</f>
        <v>0.823625</v>
      </c>
      <c r="L1694" s="31" t="n">
        <f aca="false">L1693+K1694</f>
        <v>677.440625</v>
      </c>
    </row>
    <row r="1695" customFormat="false" ht="15" hidden="false" customHeight="false" outlineLevel="0" collapsed="false">
      <c r="J1695" s="30" t="n">
        <v>0.74775</v>
      </c>
      <c r="K1695" s="31" t="n">
        <f aca="false">MIN(MAX(IF($B16=1,$B6+$B7*(J1695-0.5),$B6),0),1)*IF(AND($B17=1,J1695&lt;$B8),1-$B9,1)*IF(AND($B18=1,J1695&lt;$B11),1-$B10,1)</f>
        <v>0.823875</v>
      </c>
      <c r="L1695" s="31" t="n">
        <f aca="false">L1694+K1695</f>
        <v>678.2645</v>
      </c>
    </row>
    <row r="1696" customFormat="false" ht="15" hidden="false" customHeight="false" outlineLevel="0" collapsed="false">
      <c r="J1696" s="30" t="n">
        <v>0.74825</v>
      </c>
      <c r="K1696" s="31" t="n">
        <f aca="false">MIN(MAX(IF($B16=1,$B6+$B7*(J1696-0.5),$B6),0),1)*IF(AND($B17=1,J1696&lt;$B8),1-$B9,1)*IF(AND($B18=1,J1696&lt;$B11),1-$B10,1)</f>
        <v>0.824125</v>
      </c>
      <c r="L1696" s="31" t="n">
        <f aca="false">L1695+K1696</f>
        <v>679.088625</v>
      </c>
    </row>
    <row r="1697" customFormat="false" ht="15" hidden="false" customHeight="false" outlineLevel="0" collapsed="false">
      <c r="J1697" s="30" t="n">
        <v>0.74875</v>
      </c>
      <c r="K1697" s="31" t="n">
        <f aca="false">MIN(MAX(IF($B16=1,$B6+$B7*(J1697-0.5),$B6),0),1)*IF(AND($B17=1,J1697&lt;$B8),1-$B9,1)*IF(AND($B18=1,J1697&lt;$B11),1-$B10,1)</f>
        <v>0.824375</v>
      </c>
      <c r="L1697" s="31" t="n">
        <f aca="false">L1696+K1697</f>
        <v>679.913</v>
      </c>
    </row>
    <row r="1698" customFormat="false" ht="15" hidden="false" customHeight="false" outlineLevel="0" collapsed="false">
      <c r="J1698" s="30" t="n">
        <v>0.74925</v>
      </c>
      <c r="K1698" s="31" t="n">
        <f aca="false">MIN(MAX(IF($B16=1,$B6+$B7*(J1698-0.5),$B6),0),1)*IF(AND($B17=1,J1698&lt;$B8),1-$B9,1)*IF(AND($B18=1,J1698&lt;$B11),1-$B10,1)</f>
        <v>0.824625</v>
      </c>
      <c r="L1698" s="31" t="n">
        <f aca="false">L1697+K1698</f>
        <v>680.737625</v>
      </c>
    </row>
    <row r="1699" customFormat="false" ht="15" hidden="false" customHeight="false" outlineLevel="0" collapsed="false">
      <c r="J1699" s="30" t="n">
        <v>0.74975</v>
      </c>
      <c r="K1699" s="31" t="n">
        <f aca="false">MIN(MAX(IF($B16=1,$B6+$B7*(J1699-0.5),$B6),0),1)*IF(AND($B17=1,J1699&lt;$B8),1-$B9,1)*IF(AND($B18=1,J1699&lt;$B11),1-$B10,1)</f>
        <v>0.824875</v>
      </c>
      <c r="L1699" s="31" t="n">
        <f aca="false">L1698+K1699</f>
        <v>681.5625</v>
      </c>
    </row>
    <row r="1700" customFormat="false" ht="15" hidden="false" customHeight="false" outlineLevel="0" collapsed="false">
      <c r="J1700" s="30" t="n">
        <v>0.75025</v>
      </c>
      <c r="K1700" s="31" t="n">
        <f aca="false">MIN(MAX(IF($B16=1,$B6+$B7*(J1700-0.5),$B6),0),1)*IF(AND($B17=1,J1700&lt;$B8),1-$B9,1)*IF(AND($B18=1,J1700&lt;$B11),1-$B10,1)</f>
        <v>0.825125</v>
      </c>
      <c r="L1700" s="31" t="n">
        <f aca="false">L1699+K1700</f>
        <v>682.387625</v>
      </c>
    </row>
    <row r="1701" customFormat="false" ht="15" hidden="false" customHeight="false" outlineLevel="0" collapsed="false">
      <c r="J1701" s="30" t="n">
        <v>0.75075</v>
      </c>
      <c r="K1701" s="31" t="n">
        <f aca="false">MIN(MAX(IF($B16=1,$B6+$B7*(J1701-0.5),$B6),0),1)*IF(AND($B17=1,J1701&lt;$B8),1-$B9,1)*IF(AND($B18=1,J1701&lt;$B11),1-$B10,1)</f>
        <v>0.825375</v>
      </c>
      <c r="L1701" s="31" t="n">
        <f aca="false">L1700+K1701</f>
        <v>683.213</v>
      </c>
    </row>
    <row r="1702" customFormat="false" ht="15" hidden="false" customHeight="false" outlineLevel="0" collapsed="false">
      <c r="J1702" s="30" t="n">
        <v>0.75125</v>
      </c>
      <c r="K1702" s="31" t="n">
        <f aca="false">MIN(MAX(IF($B16=1,$B6+$B7*(J1702-0.5),$B6),0),1)*IF(AND($B17=1,J1702&lt;$B8),1-$B9,1)*IF(AND($B18=1,J1702&lt;$B11),1-$B10,1)</f>
        <v>0.825625</v>
      </c>
      <c r="L1702" s="31" t="n">
        <f aca="false">L1701+K1702</f>
        <v>684.038625</v>
      </c>
    </row>
    <row r="1703" customFormat="false" ht="15" hidden="false" customHeight="false" outlineLevel="0" collapsed="false">
      <c r="J1703" s="30" t="n">
        <v>0.75175</v>
      </c>
      <c r="K1703" s="31" t="n">
        <f aca="false">MIN(MAX(IF($B16=1,$B6+$B7*(J1703-0.5),$B6),0),1)*IF(AND($B17=1,J1703&lt;$B8),1-$B9,1)*IF(AND($B18=1,J1703&lt;$B11),1-$B10,1)</f>
        <v>0.825875</v>
      </c>
      <c r="L1703" s="31" t="n">
        <f aca="false">L1702+K1703</f>
        <v>684.8645</v>
      </c>
    </row>
    <row r="1704" customFormat="false" ht="15" hidden="false" customHeight="false" outlineLevel="0" collapsed="false">
      <c r="J1704" s="30" t="n">
        <v>0.75225</v>
      </c>
      <c r="K1704" s="31" t="n">
        <f aca="false">MIN(MAX(IF($B16=1,$B6+$B7*(J1704-0.5),$B6),0),1)*IF(AND($B17=1,J1704&lt;$B8),1-$B9,1)*IF(AND($B18=1,J1704&lt;$B11),1-$B10,1)</f>
        <v>0.826125</v>
      </c>
      <c r="L1704" s="31" t="n">
        <f aca="false">L1703+K1704</f>
        <v>685.690625</v>
      </c>
    </row>
    <row r="1705" customFormat="false" ht="15" hidden="false" customHeight="false" outlineLevel="0" collapsed="false">
      <c r="J1705" s="30" t="n">
        <v>0.75275</v>
      </c>
      <c r="K1705" s="31" t="n">
        <f aca="false">MIN(MAX(IF($B16=1,$B6+$B7*(J1705-0.5),$B6),0),1)*IF(AND($B17=1,J1705&lt;$B8),1-$B9,1)*IF(AND($B18=1,J1705&lt;$B11),1-$B10,1)</f>
        <v>0.826375</v>
      </c>
      <c r="L1705" s="31" t="n">
        <f aca="false">L1704+K1705</f>
        <v>686.517</v>
      </c>
    </row>
    <row r="1706" customFormat="false" ht="15" hidden="false" customHeight="false" outlineLevel="0" collapsed="false">
      <c r="J1706" s="30" t="n">
        <v>0.75325</v>
      </c>
      <c r="K1706" s="31" t="n">
        <f aca="false">MIN(MAX(IF($B16=1,$B6+$B7*(J1706-0.5),$B6),0),1)*IF(AND($B17=1,J1706&lt;$B8),1-$B9,1)*IF(AND($B18=1,J1706&lt;$B11),1-$B10,1)</f>
        <v>0.826625</v>
      </c>
      <c r="L1706" s="31" t="n">
        <f aca="false">L1705+K1706</f>
        <v>687.343625</v>
      </c>
    </row>
    <row r="1707" customFormat="false" ht="15" hidden="false" customHeight="false" outlineLevel="0" collapsed="false">
      <c r="J1707" s="30" t="n">
        <v>0.75375</v>
      </c>
      <c r="K1707" s="31" t="n">
        <f aca="false">MIN(MAX(IF($B16=1,$B6+$B7*(J1707-0.5),$B6),0),1)*IF(AND($B17=1,J1707&lt;$B8),1-$B9,1)*IF(AND($B18=1,J1707&lt;$B11),1-$B10,1)</f>
        <v>0.826875</v>
      </c>
      <c r="L1707" s="31" t="n">
        <f aca="false">L1706+K1707</f>
        <v>688.1705</v>
      </c>
    </row>
    <row r="1708" customFormat="false" ht="15" hidden="false" customHeight="false" outlineLevel="0" collapsed="false">
      <c r="J1708" s="30" t="n">
        <v>0.75425</v>
      </c>
      <c r="K1708" s="31" t="n">
        <f aca="false">MIN(MAX(IF($B16=1,$B6+$B7*(J1708-0.5),$B6),0),1)*IF(AND($B17=1,J1708&lt;$B8),1-$B9,1)*IF(AND($B18=1,J1708&lt;$B11),1-$B10,1)</f>
        <v>0.827125</v>
      </c>
      <c r="L1708" s="31" t="n">
        <f aca="false">L1707+K1708</f>
        <v>688.997625</v>
      </c>
    </row>
    <row r="1709" customFormat="false" ht="15" hidden="false" customHeight="false" outlineLevel="0" collapsed="false">
      <c r="J1709" s="30" t="n">
        <v>0.75475</v>
      </c>
      <c r="K1709" s="31" t="n">
        <f aca="false">MIN(MAX(IF($B16=1,$B6+$B7*(J1709-0.5),$B6),0),1)*IF(AND($B17=1,J1709&lt;$B8),1-$B9,1)*IF(AND($B18=1,J1709&lt;$B11),1-$B10,1)</f>
        <v>0.827375</v>
      </c>
      <c r="L1709" s="31" t="n">
        <f aca="false">L1708+K1709</f>
        <v>689.825</v>
      </c>
    </row>
    <row r="1710" customFormat="false" ht="15" hidden="false" customHeight="false" outlineLevel="0" collapsed="false">
      <c r="J1710" s="30" t="n">
        <v>0.75525</v>
      </c>
      <c r="K1710" s="31" t="n">
        <f aca="false">MIN(MAX(IF($B16=1,$B6+$B7*(J1710-0.5),$B6),0),1)*IF(AND($B17=1,J1710&lt;$B8),1-$B9,1)*IF(AND($B18=1,J1710&lt;$B11),1-$B10,1)</f>
        <v>0.827625</v>
      </c>
      <c r="L1710" s="31" t="n">
        <f aca="false">L1709+K1710</f>
        <v>690.652625</v>
      </c>
    </row>
    <row r="1711" customFormat="false" ht="15" hidden="false" customHeight="false" outlineLevel="0" collapsed="false">
      <c r="J1711" s="30" t="n">
        <v>0.75575</v>
      </c>
      <c r="K1711" s="31" t="n">
        <f aca="false">MIN(MAX(IF($B16=1,$B6+$B7*(J1711-0.5),$B6),0),1)*IF(AND($B17=1,J1711&lt;$B8),1-$B9,1)*IF(AND($B18=1,J1711&lt;$B11),1-$B10,1)</f>
        <v>0.827875</v>
      </c>
      <c r="L1711" s="31" t="n">
        <f aca="false">L1710+K1711</f>
        <v>691.4805</v>
      </c>
    </row>
    <row r="1712" customFormat="false" ht="15" hidden="false" customHeight="false" outlineLevel="0" collapsed="false">
      <c r="J1712" s="30" t="n">
        <v>0.75625</v>
      </c>
      <c r="K1712" s="31" t="n">
        <f aca="false">MIN(MAX(IF($B16=1,$B6+$B7*(J1712-0.5),$B6),0),1)*IF(AND($B17=1,J1712&lt;$B8),1-$B9,1)*IF(AND($B18=1,J1712&lt;$B11),1-$B10,1)</f>
        <v>0.828125</v>
      </c>
      <c r="L1712" s="31" t="n">
        <f aca="false">L1711+K1712</f>
        <v>692.308625</v>
      </c>
    </row>
    <row r="1713" customFormat="false" ht="15" hidden="false" customHeight="false" outlineLevel="0" collapsed="false">
      <c r="J1713" s="30" t="n">
        <v>0.75675</v>
      </c>
      <c r="K1713" s="31" t="n">
        <f aca="false">MIN(MAX(IF($B16=1,$B6+$B7*(J1713-0.5),$B6),0),1)*IF(AND($B17=1,J1713&lt;$B8),1-$B9,1)*IF(AND($B18=1,J1713&lt;$B11),1-$B10,1)</f>
        <v>0.828375</v>
      </c>
      <c r="L1713" s="31" t="n">
        <f aca="false">L1712+K1713</f>
        <v>693.137</v>
      </c>
    </row>
    <row r="1714" customFormat="false" ht="15" hidden="false" customHeight="false" outlineLevel="0" collapsed="false">
      <c r="J1714" s="30" t="n">
        <v>0.75725</v>
      </c>
      <c r="K1714" s="31" t="n">
        <f aca="false">MIN(MAX(IF($B16=1,$B6+$B7*(J1714-0.5),$B6),0),1)*IF(AND($B17=1,J1714&lt;$B8),1-$B9,1)*IF(AND($B18=1,J1714&lt;$B11),1-$B10,1)</f>
        <v>0.828625</v>
      </c>
      <c r="L1714" s="31" t="n">
        <f aca="false">L1713+K1714</f>
        <v>693.965625</v>
      </c>
    </row>
    <row r="1715" customFormat="false" ht="15" hidden="false" customHeight="false" outlineLevel="0" collapsed="false">
      <c r="J1715" s="30" t="n">
        <v>0.75775</v>
      </c>
      <c r="K1715" s="31" t="n">
        <f aca="false">MIN(MAX(IF($B16=1,$B6+$B7*(J1715-0.5),$B6),0),1)*IF(AND($B17=1,J1715&lt;$B8),1-$B9,1)*IF(AND($B18=1,J1715&lt;$B11),1-$B10,1)</f>
        <v>0.828875</v>
      </c>
      <c r="L1715" s="31" t="n">
        <f aca="false">L1714+K1715</f>
        <v>694.7945</v>
      </c>
    </row>
    <row r="1716" customFormat="false" ht="15" hidden="false" customHeight="false" outlineLevel="0" collapsed="false">
      <c r="J1716" s="30" t="n">
        <v>0.75825</v>
      </c>
      <c r="K1716" s="31" t="n">
        <f aca="false">MIN(MAX(IF($B16=1,$B6+$B7*(J1716-0.5),$B6),0),1)*IF(AND($B17=1,J1716&lt;$B8),1-$B9,1)*IF(AND($B18=1,J1716&lt;$B11),1-$B10,1)</f>
        <v>0.829125</v>
      </c>
      <c r="L1716" s="31" t="n">
        <f aca="false">L1715+K1716</f>
        <v>695.623625</v>
      </c>
    </row>
    <row r="1717" customFormat="false" ht="15" hidden="false" customHeight="false" outlineLevel="0" collapsed="false">
      <c r="J1717" s="30" t="n">
        <v>0.75875</v>
      </c>
      <c r="K1717" s="31" t="n">
        <f aca="false">MIN(MAX(IF($B16=1,$B6+$B7*(J1717-0.5),$B6),0),1)*IF(AND($B17=1,J1717&lt;$B8),1-$B9,1)*IF(AND($B18=1,J1717&lt;$B11),1-$B10,1)</f>
        <v>0.829375</v>
      </c>
      <c r="L1717" s="31" t="n">
        <f aca="false">L1716+K1717</f>
        <v>696.453</v>
      </c>
    </row>
    <row r="1718" customFormat="false" ht="15" hidden="false" customHeight="false" outlineLevel="0" collapsed="false">
      <c r="J1718" s="30" t="n">
        <v>0.75925</v>
      </c>
      <c r="K1718" s="31" t="n">
        <f aca="false">MIN(MAX(IF($B16=1,$B6+$B7*(J1718-0.5),$B6),0),1)*IF(AND($B17=1,J1718&lt;$B8),1-$B9,1)*IF(AND($B18=1,J1718&lt;$B11),1-$B10,1)</f>
        <v>0.829625</v>
      </c>
      <c r="L1718" s="31" t="n">
        <f aca="false">L1717+K1718</f>
        <v>697.282625</v>
      </c>
    </row>
    <row r="1719" customFormat="false" ht="15" hidden="false" customHeight="false" outlineLevel="0" collapsed="false">
      <c r="J1719" s="30" t="n">
        <v>0.75975</v>
      </c>
      <c r="K1719" s="31" t="n">
        <f aca="false">MIN(MAX(IF($B16=1,$B6+$B7*(J1719-0.5),$B6),0),1)*IF(AND($B17=1,J1719&lt;$B8),1-$B9,1)*IF(AND($B18=1,J1719&lt;$B11),1-$B10,1)</f>
        <v>0.829875</v>
      </c>
      <c r="L1719" s="31" t="n">
        <f aca="false">L1718+K1719</f>
        <v>698.1125</v>
      </c>
    </row>
    <row r="1720" customFormat="false" ht="15" hidden="false" customHeight="false" outlineLevel="0" collapsed="false">
      <c r="J1720" s="30" t="n">
        <v>0.76025</v>
      </c>
      <c r="K1720" s="31" t="n">
        <f aca="false">MIN(MAX(IF($B16=1,$B6+$B7*(J1720-0.5),$B6),0),1)*IF(AND($B17=1,J1720&lt;$B8),1-$B9,1)*IF(AND($B18=1,J1720&lt;$B11),1-$B10,1)</f>
        <v>0.830125</v>
      </c>
      <c r="L1720" s="31" t="n">
        <f aca="false">L1719+K1720</f>
        <v>698.942625</v>
      </c>
    </row>
    <row r="1721" customFormat="false" ht="15" hidden="false" customHeight="false" outlineLevel="0" collapsed="false">
      <c r="J1721" s="30" t="n">
        <v>0.76075</v>
      </c>
      <c r="K1721" s="31" t="n">
        <f aca="false">MIN(MAX(IF($B16=1,$B6+$B7*(J1721-0.5),$B6),0),1)*IF(AND($B17=1,J1721&lt;$B8),1-$B9,1)*IF(AND($B18=1,J1721&lt;$B11),1-$B10,1)</f>
        <v>0.830375</v>
      </c>
      <c r="L1721" s="31" t="n">
        <f aca="false">L1720+K1721</f>
        <v>699.773</v>
      </c>
    </row>
    <row r="1722" customFormat="false" ht="15" hidden="false" customHeight="false" outlineLevel="0" collapsed="false">
      <c r="J1722" s="30" t="n">
        <v>0.76125</v>
      </c>
      <c r="K1722" s="31" t="n">
        <f aca="false">MIN(MAX(IF($B16=1,$B6+$B7*(J1722-0.5),$B6),0),1)*IF(AND($B17=1,J1722&lt;$B8),1-$B9,1)*IF(AND($B18=1,J1722&lt;$B11),1-$B10,1)</f>
        <v>0.830625</v>
      </c>
      <c r="L1722" s="31" t="n">
        <f aca="false">L1721+K1722</f>
        <v>700.603625</v>
      </c>
    </row>
    <row r="1723" customFormat="false" ht="15" hidden="false" customHeight="false" outlineLevel="0" collapsed="false">
      <c r="J1723" s="30" t="n">
        <v>0.76175</v>
      </c>
      <c r="K1723" s="31" t="n">
        <f aca="false">MIN(MAX(IF($B16=1,$B6+$B7*(J1723-0.5),$B6),0),1)*IF(AND($B17=1,J1723&lt;$B8),1-$B9,1)*IF(AND($B18=1,J1723&lt;$B11),1-$B10,1)</f>
        <v>0.830875</v>
      </c>
      <c r="L1723" s="31" t="n">
        <f aca="false">L1722+K1723</f>
        <v>701.4345</v>
      </c>
    </row>
    <row r="1724" customFormat="false" ht="15" hidden="false" customHeight="false" outlineLevel="0" collapsed="false">
      <c r="J1724" s="30" t="n">
        <v>0.76225</v>
      </c>
      <c r="K1724" s="31" t="n">
        <f aca="false">MIN(MAX(IF($B16=1,$B6+$B7*(J1724-0.5),$B6),0),1)*IF(AND($B17=1,J1724&lt;$B8),1-$B9,1)*IF(AND($B18=1,J1724&lt;$B11),1-$B10,1)</f>
        <v>0.831125</v>
      </c>
      <c r="L1724" s="31" t="n">
        <f aca="false">L1723+K1724</f>
        <v>702.265625</v>
      </c>
    </row>
    <row r="1725" customFormat="false" ht="15" hidden="false" customHeight="false" outlineLevel="0" collapsed="false">
      <c r="J1725" s="30" t="n">
        <v>0.76275</v>
      </c>
      <c r="K1725" s="31" t="n">
        <f aca="false">MIN(MAX(IF($B16=1,$B6+$B7*(J1725-0.5),$B6),0),1)*IF(AND($B17=1,J1725&lt;$B8),1-$B9,1)*IF(AND($B18=1,J1725&lt;$B11),1-$B10,1)</f>
        <v>0.831375</v>
      </c>
      <c r="L1725" s="31" t="n">
        <f aca="false">L1724+K1725</f>
        <v>703.097</v>
      </c>
    </row>
    <row r="1726" customFormat="false" ht="15" hidden="false" customHeight="false" outlineLevel="0" collapsed="false">
      <c r="J1726" s="30" t="n">
        <v>0.76325</v>
      </c>
      <c r="K1726" s="31" t="n">
        <f aca="false">MIN(MAX(IF($B16=1,$B6+$B7*(J1726-0.5),$B6),0),1)*IF(AND($B17=1,J1726&lt;$B8),1-$B9,1)*IF(AND($B18=1,J1726&lt;$B11),1-$B10,1)</f>
        <v>0.831625</v>
      </c>
      <c r="L1726" s="31" t="n">
        <f aca="false">L1725+K1726</f>
        <v>703.928625</v>
      </c>
    </row>
    <row r="1727" customFormat="false" ht="15" hidden="false" customHeight="false" outlineLevel="0" collapsed="false">
      <c r="J1727" s="30" t="n">
        <v>0.76375</v>
      </c>
      <c r="K1727" s="31" t="n">
        <f aca="false">MIN(MAX(IF($B16=1,$B6+$B7*(J1727-0.5),$B6),0),1)*IF(AND($B17=1,J1727&lt;$B8),1-$B9,1)*IF(AND($B18=1,J1727&lt;$B11),1-$B10,1)</f>
        <v>0.831875</v>
      </c>
      <c r="L1727" s="31" t="n">
        <f aca="false">L1726+K1727</f>
        <v>704.7605</v>
      </c>
    </row>
    <row r="1728" customFormat="false" ht="15" hidden="false" customHeight="false" outlineLevel="0" collapsed="false">
      <c r="J1728" s="30" t="n">
        <v>0.76425</v>
      </c>
      <c r="K1728" s="31" t="n">
        <f aca="false">MIN(MAX(IF($B16=1,$B6+$B7*(J1728-0.5),$B6),0),1)*IF(AND($B17=1,J1728&lt;$B8),1-$B9,1)*IF(AND($B18=1,J1728&lt;$B11),1-$B10,1)</f>
        <v>0.832125</v>
      </c>
      <c r="L1728" s="31" t="n">
        <f aca="false">L1727+K1728</f>
        <v>705.592625</v>
      </c>
    </row>
    <row r="1729" customFormat="false" ht="15" hidden="false" customHeight="false" outlineLevel="0" collapsed="false">
      <c r="J1729" s="30" t="n">
        <v>0.76475</v>
      </c>
      <c r="K1729" s="31" t="n">
        <f aca="false">MIN(MAX(IF($B16=1,$B6+$B7*(J1729-0.5),$B6),0),1)*IF(AND($B17=1,J1729&lt;$B8),1-$B9,1)*IF(AND($B18=1,J1729&lt;$B11),1-$B10,1)</f>
        <v>0.832375</v>
      </c>
      <c r="L1729" s="31" t="n">
        <f aca="false">L1728+K1729</f>
        <v>706.425</v>
      </c>
    </row>
    <row r="1730" customFormat="false" ht="15" hidden="false" customHeight="false" outlineLevel="0" collapsed="false">
      <c r="J1730" s="30" t="n">
        <v>0.76525</v>
      </c>
      <c r="K1730" s="31" t="n">
        <f aca="false">MIN(MAX(IF($B16=1,$B6+$B7*(J1730-0.5),$B6),0),1)*IF(AND($B17=1,J1730&lt;$B8),1-$B9,1)*IF(AND($B18=1,J1730&lt;$B11),1-$B10,1)</f>
        <v>0.832625</v>
      </c>
      <c r="L1730" s="31" t="n">
        <f aca="false">L1729+K1730</f>
        <v>707.257625</v>
      </c>
    </row>
    <row r="1731" customFormat="false" ht="15" hidden="false" customHeight="false" outlineLevel="0" collapsed="false">
      <c r="J1731" s="30" t="n">
        <v>0.76575</v>
      </c>
      <c r="K1731" s="31" t="n">
        <f aca="false">MIN(MAX(IF($B16=1,$B6+$B7*(J1731-0.5),$B6),0),1)*IF(AND($B17=1,J1731&lt;$B8),1-$B9,1)*IF(AND($B18=1,J1731&lt;$B11),1-$B10,1)</f>
        <v>0.832875</v>
      </c>
      <c r="L1731" s="31" t="n">
        <f aca="false">L1730+K1731</f>
        <v>708.0905</v>
      </c>
    </row>
    <row r="1732" customFormat="false" ht="15" hidden="false" customHeight="false" outlineLevel="0" collapsed="false">
      <c r="J1732" s="30" t="n">
        <v>0.76625</v>
      </c>
      <c r="K1732" s="31" t="n">
        <f aca="false">MIN(MAX(IF($B16=1,$B6+$B7*(J1732-0.5),$B6),0),1)*IF(AND($B17=1,J1732&lt;$B8),1-$B9,1)*IF(AND($B18=1,J1732&lt;$B11),1-$B10,1)</f>
        <v>0.833125</v>
      </c>
      <c r="L1732" s="31" t="n">
        <f aca="false">L1731+K1732</f>
        <v>708.923625</v>
      </c>
    </row>
    <row r="1733" customFormat="false" ht="15" hidden="false" customHeight="false" outlineLevel="0" collapsed="false">
      <c r="J1733" s="30" t="n">
        <v>0.76675</v>
      </c>
      <c r="K1733" s="31" t="n">
        <f aca="false">MIN(MAX(IF($B16=1,$B6+$B7*(J1733-0.5),$B6),0),1)*IF(AND($B17=1,J1733&lt;$B8),1-$B9,1)*IF(AND($B18=1,J1733&lt;$B11),1-$B10,1)</f>
        <v>0.833375</v>
      </c>
      <c r="L1733" s="31" t="n">
        <f aca="false">L1732+K1733</f>
        <v>709.757</v>
      </c>
    </row>
    <row r="1734" customFormat="false" ht="15" hidden="false" customHeight="false" outlineLevel="0" collapsed="false">
      <c r="J1734" s="30" t="n">
        <v>0.76725</v>
      </c>
      <c r="K1734" s="31" t="n">
        <f aca="false">MIN(MAX(IF($B16=1,$B6+$B7*(J1734-0.5),$B6),0),1)*IF(AND($B17=1,J1734&lt;$B8),1-$B9,1)*IF(AND($B18=1,J1734&lt;$B11),1-$B10,1)</f>
        <v>0.833625</v>
      </c>
      <c r="L1734" s="31" t="n">
        <f aca="false">L1733+K1734</f>
        <v>710.590625</v>
      </c>
    </row>
    <row r="1735" customFormat="false" ht="15" hidden="false" customHeight="false" outlineLevel="0" collapsed="false">
      <c r="J1735" s="30" t="n">
        <v>0.76775</v>
      </c>
      <c r="K1735" s="31" t="n">
        <f aca="false">MIN(MAX(IF($B16=1,$B6+$B7*(J1735-0.5),$B6),0),1)*IF(AND($B17=1,J1735&lt;$B8),1-$B9,1)*IF(AND($B18=1,J1735&lt;$B11),1-$B10,1)</f>
        <v>0.833875</v>
      </c>
      <c r="L1735" s="31" t="n">
        <f aca="false">L1734+K1735</f>
        <v>711.4245</v>
      </c>
    </row>
    <row r="1736" customFormat="false" ht="15" hidden="false" customHeight="false" outlineLevel="0" collapsed="false">
      <c r="J1736" s="30" t="n">
        <v>0.76825</v>
      </c>
      <c r="K1736" s="31" t="n">
        <f aca="false">MIN(MAX(IF($B16=1,$B6+$B7*(J1736-0.5),$B6),0),1)*IF(AND($B17=1,J1736&lt;$B8),1-$B9,1)*IF(AND($B18=1,J1736&lt;$B11),1-$B10,1)</f>
        <v>0.834125</v>
      </c>
      <c r="L1736" s="31" t="n">
        <f aca="false">L1735+K1736</f>
        <v>712.258625</v>
      </c>
    </row>
    <row r="1737" customFormat="false" ht="15" hidden="false" customHeight="false" outlineLevel="0" collapsed="false">
      <c r="J1737" s="30" t="n">
        <v>0.76875</v>
      </c>
      <c r="K1737" s="31" t="n">
        <f aca="false">MIN(MAX(IF($B16=1,$B6+$B7*(J1737-0.5),$B6),0),1)*IF(AND($B17=1,J1737&lt;$B8),1-$B9,1)*IF(AND($B18=1,J1737&lt;$B11),1-$B10,1)</f>
        <v>0.834375</v>
      </c>
      <c r="L1737" s="31" t="n">
        <f aca="false">L1736+K1737</f>
        <v>713.093</v>
      </c>
    </row>
    <row r="1738" customFormat="false" ht="15" hidden="false" customHeight="false" outlineLevel="0" collapsed="false">
      <c r="J1738" s="30" t="n">
        <v>0.76925</v>
      </c>
      <c r="K1738" s="31" t="n">
        <f aca="false">MIN(MAX(IF($B16=1,$B6+$B7*(J1738-0.5),$B6),0),1)*IF(AND($B17=1,J1738&lt;$B8),1-$B9,1)*IF(AND($B18=1,J1738&lt;$B11),1-$B10,1)</f>
        <v>0.834625</v>
      </c>
      <c r="L1738" s="31" t="n">
        <f aca="false">L1737+K1738</f>
        <v>713.927625</v>
      </c>
    </row>
    <row r="1739" customFormat="false" ht="15" hidden="false" customHeight="false" outlineLevel="0" collapsed="false">
      <c r="J1739" s="30" t="n">
        <v>0.76975</v>
      </c>
      <c r="K1739" s="31" t="n">
        <f aca="false">MIN(MAX(IF($B16=1,$B6+$B7*(J1739-0.5),$B6),0),1)*IF(AND($B17=1,J1739&lt;$B8),1-$B9,1)*IF(AND($B18=1,J1739&lt;$B11),1-$B10,1)</f>
        <v>0.834875</v>
      </c>
      <c r="L1739" s="31" t="n">
        <f aca="false">L1738+K1739</f>
        <v>714.7625</v>
      </c>
    </row>
    <row r="1740" customFormat="false" ht="15" hidden="false" customHeight="false" outlineLevel="0" collapsed="false">
      <c r="J1740" s="30" t="n">
        <v>0.77025</v>
      </c>
      <c r="K1740" s="31" t="n">
        <f aca="false">MIN(MAX(IF($B16=1,$B6+$B7*(J1740-0.5),$B6),0),1)*IF(AND($B17=1,J1740&lt;$B8),1-$B9,1)*IF(AND($B18=1,J1740&lt;$B11),1-$B10,1)</f>
        <v>0.835125</v>
      </c>
      <c r="L1740" s="31" t="n">
        <f aca="false">L1739+K1740</f>
        <v>715.597625</v>
      </c>
    </row>
    <row r="1741" customFormat="false" ht="15" hidden="false" customHeight="false" outlineLevel="0" collapsed="false">
      <c r="J1741" s="30" t="n">
        <v>0.77075</v>
      </c>
      <c r="K1741" s="31" t="n">
        <f aca="false">MIN(MAX(IF($B16=1,$B6+$B7*(J1741-0.5),$B6),0),1)*IF(AND($B17=1,J1741&lt;$B8),1-$B9,1)*IF(AND($B18=1,J1741&lt;$B11),1-$B10,1)</f>
        <v>0.835375</v>
      </c>
      <c r="L1741" s="31" t="n">
        <f aca="false">L1740+K1741</f>
        <v>716.433</v>
      </c>
    </row>
    <row r="1742" customFormat="false" ht="15" hidden="false" customHeight="false" outlineLevel="0" collapsed="false">
      <c r="J1742" s="30" t="n">
        <v>0.77125</v>
      </c>
      <c r="K1742" s="31" t="n">
        <f aca="false">MIN(MAX(IF($B16=1,$B6+$B7*(J1742-0.5),$B6),0),1)*IF(AND($B17=1,J1742&lt;$B8),1-$B9,1)*IF(AND($B18=1,J1742&lt;$B11),1-$B10,1)</f>
        <v>0.835625</v>
      </c>
      <c r="L1742" s="31" t="n">
        <f aca="false">L1741+K1742</f>
        <v>717.268625</v>
      </c>
    </row>
    <row r="1743" customFormat="false" ht="15" hidden="false" customHeight="false" outlineLevel="0" collapsed="false">
      <c r="J1743" s="30" t="n">
        <v>0.77175</v>
      </c>
      <c r="K1743" s="31" t="n">
        <f aca="false">MIN(MAX(IF($B16=1,$B6+$B7*(J1743-0.5),$B6),0),1)*IF(AND($B17=1,J1743&lt;$B8),1-$B9,1)*IF(AND($B18=1,J1743&lt;$B11),1-$B10,1)</f>
        <v>0.835875</v>
      </c>
      <c r="L1743" s="31" t="n">
        <f aca="false">L1742+K1743</f>
        <v>718.1045</v>
      </c>
    </row>
    <row r="1744" customFormat="false" ht="15" hidden="false" customHeight="false" outlineLevel="0" collapsed="false">
      <c r="J1744" s="30" t="n">
        <v>0.77225</v>
      </c>
      <c r="K1744" s="31" t="n">
        <f aca="false">MIN(MAX(IF($B16=1,$B6+$B7*(J1744-0.5),$B6),0),1)*IF(AND($B17=1,J1744&lt;$B8),1-$B9,1)*IF(AND($B18=1,J1744&lt;$B11),1-$B10,1)</f>
        <v>0.836125</v>
      </c>
      <c r="L1744" s="31" t="n">
        <f aca="false">L1743+K1744</f>
        <v>718.940625</v>
      </c>
    </row>
    <row r="1745" customFormat="false" ht="15" hidden="false" customHeight="false" outlineLevel="0" collapsed="false">
      <c r="J1745" s="30" t="n">
        <v>0.77275</v>
      </c>
      <c r="K1745" s="31" t="n">
        <f aca="false">MIN(MAX(IF($B16=1,$B6+$B7*(J1745-0.5),$B6),0),1)*IF(AND($B17=1,J1745&lt;$B8),1-$B9,1)*IF(AND($B18=1,J1745&lt;$B11),1-$B10,1)</f>
        <v>0.836375</v>
      </c>
      <c r="L1745" s="31" t="n">
        <f aca="false">L1744+K1745</f>
        <v>719.777</v>
      </c>
    </row>
    <row r="1746" customFormat="false" ht="15" hidden="false" customHeight="false" outlineLevel="0" collapsed="false">
      <c r="J1746" s="30" t="n">
        <v>0.77325</v>
      </c>
      <c r="K1746" s="31" t="n">
        <f aca="false">MIN(MAX(IF($B16=1,$B6+$B7*(J1746-0.5),$B6),0),1)*IF(AND($B17=1,J1746&lt;$B8),1-$B9,1)*IF(AND($B18=1,J1746&lt;$B11),1-$B10,1)</f>
        <v>0.836625</v>
      </c>
      <c r="L1746" s="31" t="n">
        <f aca="false">L1745+K1746</f>
        <v>720.613625</v>
      </c>
    </row>
    <row r="1747" customFormat="false" ht="15" hidden="false" customHeight="false" outlineLevel="0" collapsed="false">
      <c r="J1747" s="30" t="n">
        <v>0.77375</v>
      </c>
      <c r="K1747" s="31" t="n">
        <f aca="false">MIN(MAX(IF($B16=1,$B6+$B7*(J1747-0.5),$B6),0),1)*IF(AND($B17=1,J1747&lt;$B8),1-$B9,1)*IF(AND($B18=1,J1747&lt;$B11),1-$B10,1)</f>
        <v>0.836875</v>
      </c>
      <c r="L1747" s="31" t="n">
        <f aca="false">L1746+K1747</f>
        <v>721.4505</v>
      </c>
    </row>
    <row r="1748" customFormat="false" ht="15" hidden="false" customHeight="false" outlineLevel="0" collapsed="false">
      <c r="J1748" s="30" t="n">
        <v>0.77425</v>
      </c>
      <c r="K1748" s="31" t="n">
        <f aca="false">MIN(MAX(IF($B16=1,$B6+$B7*(J1748-0.5),$B6),0),1)*IF(AND($B17=1,J1748&lt;$B8),1-$B9,1)*IF(AND($B18=1,J1748&lt;$B11),1-$B10,1)</f>
        <v>0.837125</v>
      </c>
      <c r="L1748" s="31" t="n">
        <f aca="false">L1747+K1748</f>
        <v>722.287625</v>
      </c>
    </row>
    <row r="1749" customFormat="false" ht="15" hidden="false" customHeight="false" outlineLevel="0" collapsed="false">
      <c r="J1749" s="30" t="n">
        <v>0.77475</v>
      </c>
      <c r="K1749" s="31" t="n">
        <f aca="false">MIN(MAX(IF($B16=1,$B6+$B7*(J1749-0.5),$B6),0),1)*IF(AND($B17=1,J1749&lt;$B8),1-$B9,1)*IF(AND($B18=1,J1749&lt;$B11),1-$B10,1)</f>
        <v>0.837375</v>
      </c>
      <c r="L1749" s="31" t="n">
        <f aca="false">L1748+K1749</f>
        <v>723.125</v>
      </c>
    </row>
    <row r="1750" customFormat="false" ht="15" hidden="false" customHeight="false" outlineLevel="0" collapsed="false">
      <c r="J1750" s="30" t="n">
        <v>0.77525</v>
      </c>
      <c r="K1750" s="31" t="n">
        <f aca="false">MIN(MAX(IF($B16=1,$B6+$B7*(J1750-0.5),$B6),0),1)*IF(AND($B17=1,J1750&lt;$B8),1-$B9,1)*IF(AND($B18=1,J1750&lt;$B11),1-$B10,1)</f>
        <v>0.837625</v>
      </c>
      <c r="L1750" s="31" t="n">
        <f aca="false">L1749+K1750</f>
        <v>723.962625</v>
      </c>
    </row>
    <row r="1751" customFormat="false" ht="15" hidden="false" customHeight="false" outlineLevel="0" collapsed="false">
      <c r="J1751" s="30" t="n">
        <v>0.77575</v>
      </c>
      <c r="K1751" s="31" t="n">
        <f aca="false">MIN(MAX(IF($B16=1,$B6+$B7*(J1751-0.5),$B6),0),1)*IF(AND($B17=1,J1751&lt;$B8),1-$B9,1)*IF(AND($B18=1,J1751&lt;$B11),1-$B10,1)</f>
        <v>0.837875</v>
      </c>
      <c r="L1751" s="31" t="n">
        <f aca="false">L1750+K1751</f>
        <v>724.8005</v>
      </c>
    </row>
    <row r="1752" customFormat="false" ht="15" hidden="false" customHeight="false" outlineLevel="0" collapsed="false">
      <c r="J1752" s="30" t="n">
        <v>0.77625</v>
      </c>
      <c r="K1752" s="31" t="n">
        <f aca="false">MIN(MAX(IF($B16=1,$B6+$B7*(J1752-0.5),$B6),0),1)*IF(AND($B17=1,J1752&lt;$B8),1-$B9,1)*IF(AND($B18=1,J1752&lt;$B11),1-$B10,1)</f>
        <v>0.838125</v>
      </c>
      <c r="L1752" s="31" t="n">
        <f aca="false">L1751+K1752</f>
        <v>725.638625</v>
      </c>
    </row>
    <row r="1753" customFormat="false" ht="15" hidden="false" customHeight="false" outlineLevel="0" collapsed="false">
      <c r="J1753" s="30" t="n">
        <v>0.77675</v>
      </c>
      <c r="K1753" s="31" t="n">
        <f aca="false">MIN(MAX(IF($B16=1,$B6+$B7*(J1753-0.5),$B6),0),1)*IF(AND($B17=1,J1753&lt;$B8),1-$B9,1)*IF(AND($B18=1,J1753&lt;$B11),1-$B10,1)</f>
        <v>0.838375</v>
      </c>
      <c r="L1753" s="31" t="n">
        <f aca="false">L1752+K1753</f>
        <v>726.477</v>
      </c>
    </row>
    <row r="1754" customFormat="false" ht="15" hidden="false" customHeight="false" outlineLevel="0" collapsed="false">
      <c r="J1754" s="30" t="n">
        <v>0.77725</v>
      </c>
      <c r="K1754" s="31" t="n">
        <f aca="false">MIN(MAX(IF($B16=1,$B6+$B7*(J1754-0.5),$B6),0),1)*IF(AND($B17=1,J1754&lt;$B8),1-$B9,1)*IF(AND($B18=1,J1754&lt;$B11),1-$B10,1)</f>
        <v>0.838625</v>
      </c>
      <c r="L1754" s="31" t="n">
        <f aca="false">L1753+K1754</f>
        <v>727.315625</v>
      </c>
    </row>
    <row r="1755" customFormat="false" ht="15" hidden="false" customHeight="false" outlineLevel="0" collapsed="false">
      <c r="J1755" s="30" t="n">
        <v>0.77775</v>
      </c>
      <c r="K1755" s="31" t="n">
        <f aca="false">MIN(MAX(IF($B16=1,$B6+$B7*(J1755-0.5),$B6),0),1)*IF(AND($B17=1,J1755&lt;$B8),1-$B9,1)*IF(AND($B18=1,J1755&lt;$B11),1-$B10,1)</f>
        <v>0.838875</v>
      </c>
      <c r="L1755" s="31" t="n">
        <f aca="false">L1754+K1755</f>
        <v>728.1545</v>
      </c>
    </row>
    <row r="1756" customFormat="false" ht="15" hidden="false" customHeight="false" outlineLevel="0" collapsed="false">
      <c r="J1756" s="30" t="n">
        <v>0.77825</v>
      </c>
      <c r="K1756" s="31" t="n">
        <f aca="false">MIN(MAX(IF($B16=1,$B6+$B7*(J1756-0.5),$B6),0),1)*IF(AND($B17=1,J1756&lt;$B8),1-$B9,1)*IF(AND($B18=1,J1756&lt;$B11),1-$B10,1)</f>
        <v>0.839125</v>
      </c>
      <c r="L1756" s="31" t="n">
        <f aca="false">L1755+K1756</f>
        <v>728.993625</v>
      </c>
    </row>
    <row r="1757" customFormat="false" ht="15" hidden="false" customHeight="false" outlineLevel="0" collapsed="false">
      <c r="J1757" s="30" t="n">
        <v>0.77875</v>
      </c>
      <c r="K1757" s="31" t="n">
        <f aca="false">MIN(MAX(IF($B16=1,$B6+$B7*(J1757-0.5),$B6),0),1)*IF(AND($B17=1,J1757&lt;$B8),1-$B9,1)*IF(AND($B18=1,J1757&lt;$B11),1-$B10,1)</f>
        <v>0.839375</v>
      </c>
      <c r="L1757" s="31" t="n">
        <f aca="false">L1756+K1757</f>
        <v>729.833</v>
      </c>
    </row>
    <row r="1758" customFormat="false" ht="15" hidden="false" customHeight="false" outlineLevel="0" collapsed="false">
      <c r="J1758" s="30" t="n">
        <v>0.77925</v>
      </c>
      <c r="K1758" s="31" t="n">
        <f aca="false">MIN(MAX(IF($B16=1,$B6+$B7*(J1758-0.5),$B6),0),1)*IF(AND($B17=1,J1758&lt;$B8),1-$B9,1)*IF(AND($B18=1,J1758&lt;$B11),1-$B10,1)</f>
        <v>0.839625</v>
      </c>
      <c r="L1758" s="31" t="n">
        <f aca="false">L1757+K1758</f>
        <v>730.672625</v>
      </c>
    </row>
    <row r="1759" customFormat="false" ht="15" hidden="false" customHeight="false" outlineLevel="0" collapsed="false">
      <c r="J1759" s="30" t="n">
        <v>0.77975</v>
      </c>
      <c r="K1759" s="31" t="n">
        <f aca="false">MIN(MAX(IF($B16=1,$B6+$B7*(J1759-0.5),$B6),0),1)*IF(AND($B17=1,J1759&lt;$B8),1-$B9,1)*IF(AND($B18=1,J1759&lt;$B11),1-$B10,1)</f>
        <v>0.839875</v>
      </c>
      <c r="L1759" s="31" t="n">
        <f aca="false">L1758+K1759</f>
        <v>731.5125</v>
      </c>
    </row>
    <row r="1760" customFormat="false" ht="15" hidden="false" customHeight="false" outlineLevel="0" collapsed="false">
      <c r="J1760" s="30" t="n">
        <v>0.78025</v>
      </c>
      <c r="K1760" s="31" t="n">
        <f aca="false">MIN(MAX(IF($B16=1,$B6+$B7*(J1760-0.5),$B6),0),1)*IF(AND($B17=1,J1760&lt;$B8),1-$B9,1)*IF(AND($B18=1,J1760&lt;$B11),1-$B10,1)</f>
        <v>0.840125</v>
      </c>
      <c r="L1760" s="31" t="n">
        <f aca="false">L1759+K1760</f>
        <v>732.352625</v>
      </c>
    </row>
    <row r="1761" customFormat="false" ht="15" hidden="false" customHeight="false" outlineLevel="0" collapsed="false">
      <c r="J1761" s="30" t="n">
        <v>0.78075</v>
      </c>
      <c r="K1761" s="31" t="n">
        <f aca="false">MIN(MAX(IF($B16=1,$B6+$B7*(J1761-0.5),$B6),0),1)*IF(AND($B17=1,J1761&lt;$B8),1-$B9,1)*IF(AND($B18=1,J1761&lt;$B11),1-$B10,1)</f>
        <v>0.840375</v>
      </c>
      <c r="L1761" s="31" t="n">
        <f aca="false">L1760+K1761</f>
        <v>733.193</v>
      </c>
    </row>
    <row r="1762" customFormat="false" ht="15" hidden="false" customHeight="false" outlineLevel="0" collapsed="false">
      <c r="J1762" s="30" t="n">
        <v>0.78125</v>
      </c>
      <c r="K1762" s="31" t="n">
        <f aca="false">MIN(MAX(IF($B16=1,$B6+$B7*(J1762-0.5),$B6),0),1)*IF(AND($B17=1,J1762&lt;$B8),1-$B9,1)*IF(AND($B18=1,J1762&lt;$B11),1-$B10,1)</f>
        <v>0.840625</v>
      </c>
      <c r="L1762" s="31" t="n">
        <f aca="false">L1761+K1762</f>
        <v>734.033625</v>
      </c>
    </row>
    <row r="1763" customFormat="false" ht="15" hidden="false" customHeight="false" outlineLevel="0" collapsed="false">
      <c r="J1763" s="30" t="n">
        <v>0.78175</v>
      </c>
      <c r="K1763" s="31" t="n">
        <f aca="false">MIN(MAX(IF($B16=1,$B6+$B7*(J1763-0.5),$B6),0),1)*IF(AND($B17=1,J1763&lt;$B8),1-$B9,1)*IF(AND($B18=1,J1763&lt;$B11),1-$B10,1)</f>
        <v>0.840875</v>
      </c>
      <c r="L1763" s="31" t="n">
        <f aca="false">L1762+K1763</f>
        <v>734.8745</v>
      </c>
    </row>
    <row r="1764" customFormat="false" ht="15" hidden="false" customHeight="false" outlineLevel="0" collapsed="false">
      <c r="J1764" s="30" t="n">
        <v>0.78225</v>
      </c>
      <c r="K1764" s="31" t="n">
        <f aca="false">MIN(MAX(IF($B16=1,$B6+$B7*(J1764-0.5),$B6),0),1)*IF(AND($B17=1,J1764&lt;$B8),1-$B9,1)*IF(AND($B18=1,J1764&lt;$B11),1-$B10,1)</f>
        <v>0.841125</v>
      </c>
      <c r="L1764" s="31" t="n">
        <f aca="false">L1763+K1764</f>
        <v>735.715625</v>
      </c>
    </row>
    <row r="1765" customFormat="false" ht="15" hidden="false" customHeight="false" outlineLevel="0" collapsed="false">
      <c r="J1765" s="30" t="n">
        <v>0.78275</v>
      </c>
      <c r="K1765" s="31" t="n">
        <f aca="false">MIN(MAX(IF($B16=1,$B6+$B7*(J1765-0.5),$B6),0),1)*IF(AND($B17=1,J1765&lt;$B8),1-$B9,1)*IF(AND($B18=1,J1765&lt;$B11),1-$B10,1)</f>
        <v>0.841375</v>
      </c>
      <c r="L1765" s="31" t="n">
        <f aca="false">L1764+K1765</f>
        <v>736.557</v>
      </c>
    </row>
    <row r="1766" customFormat="false" ht="15" hidden="false" customHeight="false" outlineLevel="0" collapsed="false">
      <c r="J1766" s="30" t="n">
        <v>0.78325</v>
      </c>
      <c r="K1766" s="31" t="n">
        <f aca="false">MIN(MAX(IF($B16=1,$B6+$B7*(J1766-0.5),$B6),0),1)*IF(AND($B17=1,J1766&lt;$B8),1-$B9,1)*IF(AND($B18=1,J1766&lt;$B11),1-$B10,1)</f>
        <v>0.841625</v>
      </c>
      <c r="L1766" s="31" t="n">
        <f aca="false">L1765+K1766</f>
        <v>737.398625</v>
      </c>
    </row>
    <row r="1767" customFormat="false" ht="15" hidden="false" customHeight="false" outlineLevel="0" collapsed="false">
      <c r="J1767" s="30" t="n">
        <v>0.78375</v>
      </c>
      <c r="K1767" s="31" t="n">
        <f aca="false">MIN(MAX(IF($B16=1,$B6+$B7*(J1767-0.5),$B6),0),1)*IF(AND($B17=1,J1767&lt;$B8),1-$B9,1)*IF(AND($B18=1,J1767&lt;$B11),1-$B10,1)</f>
        <v>0.841875</v>
      </c>
      <c r="L1767" s="31" t="n">
        <f aca="false">L1766+K1767</f>
        <v>738.2405</v>
      </c>
    </row>
    <row r="1768" customFormat="false" ht="15" hidden="false" customHeight="false" outlineLevel="0" collapsed="false">
      <c r="J1768" s="30" t="n">
        <v>0.78425</v>
      </c>
      <c r="K1768" s="31" t="n">
        <f aca="false">MIN(MAX(IF($B16=1,$B6+$B7*(J1768-0.5),$B6),0),1)*IF(AND($B17=1,J1768&lt;$B8),1-$B9,1)*IF(AND($B18=1,J1768&lt;$B11),1-$B10,1)</f>
        <v>0.842125</v>
      </c>
      <c r="L1768" s="31" t="n">
        <f aca="false">L1767+K1768</f>
        <v>739.082625</v>
      </c>
    </row>
    <row r="1769" customFormat="false" ht="15" hidden="false" customHeight="false" outlineLevel="0" collapsed="false">
      <c r="J1769" s="30" t="n">
        <v>0.78475</v>
      </c>
      <c r="K1769" s="31" t="n">
        <f aca="false">MIN(MAX(IF($B16=1,$B6+$B7*(J1769-0.5),$B6),0),1)*IF(AND($B17=1,J1769&lt;$B8),1-$B9,1)*IF(AND($B18=1,J1769&lt;$B11),1-$B10,1)</f>
        <v>0.842375</v>
      </c>
      <c r="L1769" s="31" t="n">
        <f aca="false">L1768+K1769</f>
        <v>739.925</v>
      </c>
    </row>
    <row r="1770" customFormat="false" ht="15" hidden="false" customHeight="false" outlineLevel="0" collapsed="false">
      <c r="J1770" s="30" t="n">
        <v>0.78525</v>
      </c>
      <c r="K1770" s="31" t="n">
        <f aca="false">MIN(MAX(IF($B16=1,$B6+$B7*(J1770-0.5),$B6),0),1)*IF(AND($B17=1,J1770&lt;$B8),1-$B9,1)*IF(AND($B18=1,J1770&lt;$B11),1-$B10,1)</f>
        <v>0.842625</v>
      </c>
      <c r="L1770" s="31" t="n">
        <f aca="false">L1769+K1770</f>
        <v>740.767625</v>
      </c>
    </row>
    <row r="1771" customFormat="false" ht="15" hidden="false" customHeight="false" outlineLevel="0" collapsed="false">
      <c r="J1771" s="30" t="n">
        <v>0.78575</v>
      </c>
      <c r="K1771" s="31" t="n">
        <f aca="false">MIN(MAX(IF($B16=1,$B6+$B7*(J1771-0.5),$B6),0),1)*IF(AND($B17=1,J1771&lt;$B8),1-$B9,1)*IF(AND($B18=1,J1771&lt;$B11),1-$B10,1)</f>
        <v>0.842875</v>
      </c>
      <c r="L1771" s="31" t="n">
        <f aca="false">L1770+K1771</f>
        <v>741.6105</v>
      </c>
    </row>
    <row r="1772" customFormat="false" ht="15" hidden="false" customHeight="false" outlineLevel="0" collapsed="false">
      <c r="J1772" s="30" t="n">
        <v>0.78625</v>
      </c>
      <c r="K1772" s="31" t="n">
        <f aca="false">MIN(MAX(IF($B16=1,$B6+$B7*(J1772-0.5),$B6),0),1)*IF(AND($B17=1,J1772&lt;$B8),1-$B9,1)*IF(AND($B18=1,J1772&lt;$B11),1-$B10,1)</f>
        <v>0.843125</v>
      </c>
      <c r="L1772" s="31" t="n">
        <f aca="false">L1771+K1772</f>
        <v>742.453625</v>
      </c>
    </row>
    <row r="1773" customFormat="false" ht="15" hidden="false" customHeight="false" outlineLevel="0" collapsed="false">
      <c r="J1773" s="30" t="n">
        <v>0.78675</v>
      </c>
      <c r="K1773" s="31" t="n">
        <f aca="false">MIN(MAX(IF($B16=1,$B6+$B7*(J1773-0.5),$B6),0),1)*IF(AND($B17=1,J1773&lt;$B8),1-$B9,1)*IF(AND($B18=1,J1773&lt;$B11),1-$B10,1)</f>
        <v>0.843375</v>
      </c>
      <c r="L1773" s="31" t="n">
        <f aca="false">L1772+K1773</f>
        <v>743.297</v>
      </c>
    </row>
    <row r="1774" customFormat="false" ht="15" hidden="false" customHeight="false" outlineLevel="0" collapsed="false">
      <c r="J1774" s="30" t="n">
        <v>0.78725</v>
      </c>
      <c r="K1774" s="31" t="n">
        <f aca="false">MIN(MAX(IF($B16=1,$B6+$B7*(J1774-0.5),$B6),0),1)*IF(AND($B17=1,J1774&lt;$B8),1-$B9,1)*IF(AND($B18=1,J1774&lt;$B11),1-$B10,1)</f>
        <v>0.843625</v>
      </c>
      <c r="L1774" s="31" t="n">
        <f aca="false">L1773+K1774</f>
        <v>744.140625</v>
      </c>
    </row>
    <row r="1775" customFormat="false" ht="15" hidden="false" customHeight="false" outlineLevel="0" collapsed="false">
      <c r="J1775" s="30" t="n">
        <v>0.78775</v>
      </c>
      <c r="K1775" s="31" t="n">
        <f aca="false">MIN(MAX(IF($B16=1,$B6+$B7*(J1775-0.5),$B6),0),1)*IF(AND($B17=1,J1775&lt;$B8),1-$B9,1)*IF(AND($B18=1,J1775&lt;$B11),1-$B10,1)</f>
        <v>0.843875</v>
      </c>
      <c r="L1775" s="31" t="n">
        <f aca="false">L1774+K1775</f>
        <v>744.9845</v>
      </c>
    </row>
    <row r="1776" customFormat="false" ht="15" hidden="false" customHeight="false" outlineLevel="0" collapsed="false">
      <c r="J1776" s="30" t="n">
        <v>0.78825</v>
      </c>
      <c r="K1776" s="31" t="n">
        <f aca="false">MIN(MAX(IF($B16=1,$B6+$B7*(J1776-0.5),$B6),0),1)*IF(AND($B17=1,J1776&lt;$B8),1-$B9,1)*IF(AND($B18=1,J1776&lt;$B11),1-$B10,1)</f>
        <v>0.844125</v>
      </c>
      <c r="L1776" s="31" t="n">
        <f aca="false">L1775+K1776</f>
        <v>745.828625</v>
      </c>
    </row>
    <row r="1777" customFormat="false" ht="15" hidden="false" customHeight="false" outlineLevel="0" collapsed="false">
      <c r="J1777" s="30" t="n">
        <v>0.78875</v>
      </c>
      <c r="K1777" s="31" t="n">
        <f aca="false">MIN(MAX(IF($B16=1,$B6+$B7*(J1777-0.5),$B6),0),1)*IF(AND($B17=1,J1777&lt;$B8),1-$B9,1)*IF(AND($B18=1,J1777&lt;$B11),1-$B10,1)</f>
        <v>0.844375</v>
      </c>
      <c r="L1777" s="31" t="n">
        <f aca="false">L1776+K1777</f>
        <v>746.673</v>
      </c>
    </row>
    <row r="1778" customFormat="false" ht="15" hidden="false" customHeight="false" outlineLevel="0" collapsed="false">
      <c r="J1778" s="30" t="n">
        <v>0.78925</v>
      </c>
      <c r="K1778" s="31" t="n">
        <f aca="false">MIN(MAX(IF($B16=1,$B6+$B7*(J1778-0.5),$B6),0),1)*IF(AND($B17=1,J1778&lt;$B8),1-$B9,1)*IF(AND($B18=1,J1778&lt;$B11),1-$B10,1)</f>
        <v>0.844625</v>
      </c>
      <c r="L1778" s="31" t="n">
        <f aca="false">L1777+K1778</f>
        <v>747.517625</v>
      </c>
    </row>
    <row r="1779" customFormat="false" ht="15" hidden="false" customHeight="false" outlineLevel="0" collapsed="false">
      <c r="J1779" s="30" t="n">
        <v>0.78975</v>
      </c>
      <c r="K1779" s="31" t="n">
        <f aca="false">MIN(MAX(IF($B16=1,$B6+$B7*(J1779-0.5),$B6),0),1)*IF(AND($B17=1,J1779&lt;$B8),1-$B9,1)*IF(AND($B18=1,J1779&lt;$B11),1-$B10,1)</f>
        <v>0.844875</v>
      </c>
      <c r="L1779" s="31" t="n">
        <f aca="false">L1778+K1779</f>
        <v>748.3625</v>
      </c>
    </row>
    <row r="1780" customFormat="false" ht="15" hidden="false" customHeight="false" outlineLevel="0" collapsed="false">
      <c r="J1780" s="30" t="n">
        <v>0.79025</v>
      </c>
      <c r="K1780" s="31" t="n">
        <f aca="false">MIN(MAX(IF($B16=1,$B6+$B7*(J1780-0.5),$B6),0),1)*IF(AND($B17=1,J1780&lt;$B8),1-$B9,1)*IF(AND($B18=1,J1780&lt;$B11),1-$B10,1)</f>
        <v>0.845125</v>
      </c>
      <c r="L1780" s="31" t="n">
        <f aca="false">L1779+K1780</f>
        <v>749.207625</v>
      </c>
    </row>
    <row r="1781" customFormat="false" ht="15" hidden="false" customHeight="false" outlineLevel="0" collapsed="false">
      <c r="J1781" s="30" t="n">
        <v>0.79075</v>
      </c>
      <c r="K1781" s="31" t="n">
        <f aca="false">MIN(MAX(IF($B16=1,$B6+$B7*(J1781-0.5),$B6),0),1)*IF(AND($B17=1,J1781&lt;$B8),1-$B9,1)*IF(AND($B18=1,J1781&lt;$B11),1-$B10,1)</f>
        <v>0.845375</v>
      </c>
      <c r="L1781" s="31" t="n">
        <f aca="false">L1780+K1781</f>
        <v>750.053</v>
      </c>
    </row>
    <row r="1782" customFormat="false" ht="15" hidden="false" customHeight="false" outlineLevel="0" collapsed="false">
      <c r="J1782" s="30" t="n">
        <v>0.79125</v>
      </c>
      <c r="K1782" s="31" t="n">
        <f aca="false">MIN(MAX(IF($B16=1,$B6+$B7*(J1782-0.5),$B6),0),1)*IF(AND($B17=1,J1782&lt;$B8),1-$B9,1)*IF(AND($B18=1,J1782&lt;$B11),1-$B10,1)</f>
        <v>0.845625</v>
      </c>
      <c r="L1782" s="31" t="n">
        <f aca="false">L1781+K1782</f>
        <v>750.898625</v>
      </c>
    </row>
    <row r="1783" customFormat="false" ht="15" hidden="false" customHeight="false" outlineLevel="0" collapsed="false">
      <c r="J1783" s="30" t="n">
        <v>0.79175</v>
      </c>
      <c r="K1783" s="31" t="n">
        <f aca="false">MIN(MAX(IF($B16=1,$B6+$B7*(J1783-0.5),$B6),0),1)*IF(AND($B17=1,J1783&lt;$B8),1-$B9,1)*IF(AND($B18=1,J1783&lt;$B11),1-$B10,1)</f>
        <v>0.845875</v>
      </c>
      <c r="L1783" s="31" t="n">
        <f aca="false">L1782+K1783</f>
        <v>751.7445</v>
      </c>
    </row>
    <row r="1784" customFormat="false" ht="15" hidden="false" customHeight="false" outlineLevel="0" collapsed="false">
      <c r="J1784" s="30" t="n">
        <v>0.79225</v>
      </c>
      <c r="K1784" s="31" t="n">
        <f aca="false">MIN(MAX(IF($B16=1,$B6+$B7*(J1784-0.5),$B6),0),1)*IF(AND($B17=1,J1784&lt;$B8),1-$B9,1)*IF(AND($B18=1,J1784&lt;$B11),1-$B10,1)</f>
        <v>0.846125</v>
      </c>
      <c r="L1784" s="31" t="n">
        <f aca="false">L1783+K1784</f>
        <v>752.590625</v>
      </c>
    </row>
    <row r="1785" customFormat="false" ht="15" hidden="false" customHeight="false" outlineLevel="0" collapsed="false">
      <c r="J1785" s="30" t="n">
        <v>0.79275</v>
      </c>
      <c r="K1785" s="31" t="n">
        <f aca="false">MIN(MAX(IF($B16=1,$B6+$B7*(J1785-0.5),$B6),0),1)*IF(AND($B17=1,J1785&lt;$B8),1-$B9,1)*IF(AND($B18=1,J1785&lt;$B11),1-$B10,1)</f>
        <v>0.846375</v>
      </c>
      <c r="L1785" s="31" t="n">
        <f aca="false">L1784+K1785</f>
        <v>753.437</v>
      </c>
    </row>
    <row r="1786" customFormat="false" ht="15" hidden="false" customHeight="false" outlineLevel="0" collapsed="false">
      <c r="J1786" s="30" t="n">
        <v>0.79325</v>
      </c>
      <c r="K1786" s="31" t="n">
        <f aca="false">MIN(MAX(IF($B16=1,$B6+$B7*(J1786-0.5),$B6),0),1)*IF(AND($B17=1,J1786&lt;$B8),1-$B9,1)*IF(AND($B18=1,J1786&lt;$B11),1-$B10,1)</f>
        <v>0.846625</v>
      </c>
      <c r="L1786" s="31" t="n">
        <f aca="false">L1785+K1786</f>
        <v>754.283625</v>
      </c>
    </row>
    <row r="1787" customFormat="false" ht="15" hidden="false" customHeight="false" outlineLevel="0" collapsed="false">
      <c r="J1787" s="30" t="n">
        <v>0.79375</v>
      </c>
      <c r="K1787" s="31" t="n">
        <f aca="false">MIN(MAX(IF($B16=1,$B6+$B7*(J1787-0.5),$B6),0),1)*IF(AND($B17=1,J1787&lt;$B8),1-$B9,1)*IF(AND($B18=1,J1787&lt;$B11),1-$B10,1)</f>
        <v>0.846875</v>
      </c>
      <c r="L1787" s="31" t="n">
        <f aca="false">L1786+K1787</f>
        <v>755.1305</v>
      </c>
    </row>
    <row r="1788" customFormat="false" ht="15" hidden="false" customHeight="false" outlineLevel="0" collapsed="false">
      <c r="J1788" s="30" t="n">
        <v>0.79425</v>
      </c>
      <c r="K1788" s="31" t="n">
        <f aca="false">MIN(MAX(IF($B16=1,$B6+$B7*(J1788-0.5),$B6),0),1)*IF(AND($B17=1,J1788&lt;$B8),1-$B9,1)*IF(AND($B18=1,J1788&lt;$B11),1-$B10,1)</f>
        <v>0.847125</v>
      </c>
      <c r="L1788" s="31" t="n">
        <f aca="false">L1787+K1788</f>
        <v>755.977625</v>
      </c>
    </row>
    <row r="1789" customFormat="false" ht="15" hidden="false" customHeight="false" outlineLevel="0" collapsed="false">
      <c r="J1789" s="30" t="n">
        <v>0.79475</v>
      </c>
      <c r="K1789" s="31" t="n">
        <f aca="false">MIN(MAX(IF($B16=1,$B6+$B7*(J1789-0.5),$B6),0),1)*IF(AND($B17=1,J1789&lt;$B8),1-$B9,1)*IF(AND($B18=1,J1789&lt;$B11),1-$B10,1)</f>
        <v>0.847375</v>
      </c>
      <c r="L1789" s="31" t="n">
        <f aca="false">L1788+K1789</f>
        <v>756.825</v>
      </c>
    </row>
    <row r="1790" customFormat="false" ht="15" hidden="false" customHeight="false" outlineLevel="0" collapsed="false">
      <c r="J1790" s="30" t="n">
        <v>0.79525</v>
      </c>
      <c r="K1790" s="31" t="n">
        <f aca="false">MIN(MAX(IF($B16=1,$B6+$B7*(J1790-0.5),$B6),0),1)*IF(AND($B17=1,J1790&lt;$B8),1-$B9,1)*IF(AND($B18=1,J1790&lt;$B11),1-$B10,1)</f>
        <v>0.847625</v>
      </c>
      <c r="L1790" s="31" t="n">
        <f aca="false">L1789+K1790</f>
        <v>757.672625</v>
      </c>
    </row>
    <row r="1791" customFormat="false" ht="15" hidden="false" customHeight="false" outlineLevel="0" collapsed="false">
      <c r="J1791" s="30" t="n">
        <v>0.79575</v>
      </c>
      <c r="K1791" s="31" t="n">
        <f aca="false">MIN(MAX(IF($B16=1,$B6+$B7*(J1791-0.5),$B6),0),1)*IF(AND($B17=1,J1791&lt;$B8),1-$B9,1)*IF(AND($B18=1,J1791&lt;$B11),1-$B10,1)</f>
        <v>0.847875</v>
      </c>
      <c r="L1791" s="31" t="n">
        <f aca="false">L1790+K1791</f>
        <v>758.5205</v>
      </c>
    </row>
    <row r="1792" customFormat="false" ht="15" hidden="false" customHeight="false" outlineLevel="0" collapsed="false">
      <c r="J1792" s="30" t="n">
        <v>0.79625</v>
      </c>
      <c r="K1792" s="31" t="n">
        <f aca="false">MIN(MAX(IF($B16=1,$B6+$B7*(J1792-0.5),$B6),0),1)*IF(AND($B17=1,J1792&lt;$B8),1-$B9,1)*IF(AND($B18=1,J1792&lt;$B11),1-$B10,1)</f>
        <v>0.848125</v>
      </c>
      <c r="L1792" s="31" t="n">
        <f aca="false">L1791+K1792</f>
        <v>759.368625</v>
      </c>
    </row>
    <row r="1793" customFormat="false" ht="15" hidden="false" customHeight="false" outlineLevel="0" collapsed="false">
      <c r="J1793" s="30" t="n">
        <v>0.79675</v>
      </c>
      <c r="K1793" s="31" t="n">
        <f aca="false">MIN(MAX(IF($B16=1,$B6+$B7*(J1793-0.5),$B6),0),1)*IF(AND($B17=1,J1793&lt;$B8),1-$B9,1)*IF(AND($B18=1,J1793&lt;$B11),1-$B10,1)</f>
        <v>0.848375</v>
      </c>
      <c r="L1793" s="31" t="n">
        <f aca="false">L1792+K1793</f>
        <v>760.217</v>
      </c>
    </row>
    <row r="1794" customFormat="false" ht="15" hidden="false" customHeight="false" outlineLevel="0" collapsed="false">
      <c r="J1794" s="30" t="n">
        <v>0.79725</v>
      </c>
      <c r="K1794" s="31" t="n">
        <f aca="false">MIN(MAX(IF($B16=1,$B6+$B7*(J1794-0.5),$B6),0),1)*IF(AND($B17=1,J1794&lt;$B8),1-$B9,1)*IF(AND($B18=1,J1794&lt;$B11),1-$B10,1)</f>
        <v>0.848625</v>
      </c>
      <c r="L1794" s="31" t="n">
        <f aca="false">L1793+K1794</f>
        <v>761.065625</v>
      </c>
    </row>
    <row r="1795" customFormat="false" ht="15" hidden="false" customHeight="false" outlineLevel="0" collapsed="false">
      <c r="J1795" s="30" t="n">
        <v>0.79775</v>
      </c>
      <c r="K1795" s="31" t="n">
        <f aca="false">MIN(MAX(IF($B16=1,$B6+$B7*(J1795-0.5),$B6),0),1)*IF(AND($B17=1,J1795&lt;$B8),1-$B9,1)*IF(AND($B18=1,J1795&lt;$B11),1-$B10,1)</f>
        <v>0.848875</v>
      </c>
      <c r="L1795" s="31" t="n">
        <f aca="false">L1794+K1795</f>
        <v>761.9145</v>
      </c>
    </row>
    <row r="1796" customFormat="false" ht="15" hidden="false" customHeight="false" outlineLevel="0" collapsed="false">
      <c r="J1796" s="30" t="n">
        <v>0.79825</v>
      </c>
      <c r="K1796" s="31" t="n">
        <f aca="false">MIN(MAX(IF($B16=1,$B6+$B7*(J1796-0.5),$B6),0),1)*IF(AND($B17=1,J1796&lt;$B8),1-$B9,1)*IF(AND($B18=1,J1796&lt;$B11),1-$B10,1)</f>
        <v>0.849125</v>
      </c>
      <c r="L1796" s="31" t="n">
        <f aca="false">L1795+K1796</f>
        <v>762.763625</v>
      </c>
    </row>
    <row r="1797" customFormat="false" ht="15" hidden="false" customHeight="false" outlineLevel="0" collapsed="false">
      <c r="J1797" s="30" t="n">
        <v>0.79875</v>
      </c>
      <c r="K1797" s="31" t="n">
        <f aca="false">MIN(MAX(IF($B16=1,$B6+$B7*(J1797-0.5),$B6),0),1)*IF(AND($B17=1,J1797&lt;$B8),1-$B9,1)*IF(AND($B18=1,J1797&lt;$B11),1-$B10,1)</f>
        <v>0.849375</v>
      </c>
      <c r="L1797" s="31" t="n">
        <f aca="false">L1796+K1797</f>
        <v>763.613</v>
      </c>
    </row>
    <row r="1798" customFormat="false" ht="15" hidden="false" customHeight="false" outlineLevel="0" collapsed="false">
      <c r="J1798" s="30" t="n">
        <v>0.79925</v>
      </c>
      <c r="K1798" s="31" t="n">
        <f aca="false">MIN(MAX(IF($B16=1,$B6+$B7*(J1798-0.5),$B6),0),1)*IF(AND($B17=1,J1798&lt;$B8),1-$B9,1)*IF(AND($B18=1,J1798&lt;$B11),1-$B10,1)</f>
        <v>0.849625</v>
      </c>
      <c r="L1798" s="31" t="n">
        <f aca="false">L1797+K1798</f>
        <v>764.462625</v>
      </c>
    </row>
    <row r="1799" customFormat="false" ht="15" hidden="false" customHeight="false" outlineLevel="0" collapsed="false">
      <c r="J1799" s="30" t="n">
        <v>0.79975</v>
      </c>
      <c r="K1799" s="31" t="n">
        <f aca="false">MIN(MAX(IF($B16=1,$B6+$B7*(J1799-0.5),$B6),0),1)*IF(AND($B17=1,J1799&lt;$B8),1-$B9,1)*IF(AND($B18=1,J1799&lt;$B11),1-$B10,1)</f>
        <v>0.849875</v>
      </c>
      <c r="L1799" s="31" t="n">
        <f aca="false">L1798+K1799</f>
        <v>765.3125</v>
      </c>
    </row>
    <row r="1800" customFormat="false" ht="15" hidden="false" customHeight="false" outlineLevel="0" collapsed="false">
      <c r="J1800" s="30" t="n">
        <v>0.80025</v>
      </c>
      <c r="K1800" s="31" t="n">
        <f aca="false">MIN(MAX(IF($B16=1,$B6+$B7*(J1800-0.5),$B6),0),1)*IF(AND($B17=1,J1800&lt;$B8),1-$B9,1)*IF(AND($B18=1,J1800&lt;$B11),1-$B10,1)</f>
        <v>0.850125</v>
      </c>
      <c r="L1800" s="31" t="n">
        <f aca="false">L1799+K1800</f>
        <v>766.162625</v>
      </c>
    </row>
    <row r="1801" customFormat="false" ht="15" hidden="false" customHeight="false" outlineLevel="0" collapsed="false">
      <c r="J1801" s="30" t="n">
        <v>0.80075</v>
      </c>
      <c r="K1801" s="31" t="n">
        <f aca="false">MIN(MAX(IF($B16=1,$B6+$B7*(J1801-0.5),$B6),0),1)*IF(AND($B17=1,J1801&lt;$B8),1-$B9,1)*IF(AND($B18=1,J1801&lt;$B11),1-$B10,1)</f>
        <v>0.850375</v>
      </c>
      <c r="L1801" s="31" t="n">
        <f aca="false">L1800+K1801</f>
        <v>767.013</v>
      </c>
    </row>
    <row r="1802" customFormat="false" ht="15" hidden="false" customHeight="false" outlineLevel="0" collapsed="false">
      <c r="J1802" s="30" t="n">
        <v>0.80125</v>
      </c>
      <c r="K1802" s="31" t="n">
        <f aca="false">MIN(MAX(IF($B16=1,$B6+$B7*(J1802-0.5),$B6),0),1)*IF(AND($B17=1,J1802&lt;$B8),1-$B9,1)*IF(AND($B18=1,J1802&lt;$B11),1-$B10,1)</f>
        <v>0.850625</v>
      </c>
      <c r="L1802" s="31" t="n">
        <f aca="false">L1801+K1802</f>
        <v>767.863625</v>
      </c>
    </row>
    <row r="1803" customFormat="false" ht="15" hidden="false" customHeight="false" outlineLevel="0" collapsed="false">
      <c r="J1803" s="30" t="n">
        <v>0.80175</v>
      </c>
      <c r="K1803" s="31" t="n">
        <f aca="false">MIN(MAX(IF($B16=1,$B6+$B7*(J1803-0.5),$B6),0),1)*IF(AND($B17=1,J1803&lt;$B8),1-$B9,1)*IF(AND($B18=1,J1803&lt;$B11),1-$B10,1)</f>
        <v>0.850875</v>
      </c>
      <c r="L1803" s="31" t="n">
        <f aca="false">L1802+K1803</f>
        <v>768.7145</v>
      </c>
    </row>
    <row r="1804" customFormat="false" ht="15" hidden="false" customHeight="false" outlineLevel="0" collapsed="false">
      <c r="J1804" s="30" t="n">
        <v>0.80225</v>
      </c>
      <c r="K1804" s="31" t="n">
        <f aca="false">MIN(MAX(IF($B16=1,$B6+$B7*(J1804-0.5),$B6),0),1)*IF(AND($B17=1,J1804&lt;$B8),1-$B9,1)*IF(AND($B18=1,J1804&lt;$B11),1-$B10,1)</f>
        <v>0.851125</v>
      </c>
      <c r="L1804" s="31" t="n">
        <f aca="false">L1803+K1804</f>
        <v>769.565625</v>
      </c>
    </row>
    <row r="1805" customFormat="false" ht="15" hidden="false" customHeight="false" outlineLevel="0" collapsed="false">
      <c r="J1805" s="30" t="n">
        <v>0.80275</v>
      </c>
      <c r="K1805" s="31" t="n">
        <f aca="false">MIN(MAX(IF($B16=1,$B6+$B7*(J1805-0.5),$B6),0),1)*IF(AND($B17=1,J1805&lt;$B8),1-$B9,1)*IF(AND($B18=1,J1805&lt;$B11),1-$B10,1)</f>
        <v>0.851375</v>
      </c>
      <c r="L1805" s="31" t="n">
        <f aca="false">L1804+K1805</f>
        <v>770.417</v>
      </c>
    </row>
    <row r="1806" customFormat="false" ht="15" hidden="false" customHeight="false" outlineLevel="0" collapsed="false">
      <c r="J1806" s="30" t="n">
        <v>0.80325</v>
      </c>
      <c r="K1806" s="31" t="n">
        <f aca="false">MIN(MAX(IF($B16=1,$B6+$B7*(J1806-0.5),$B6),0),1)*IF(AND($B17=1,J1806&lt;$B8),1-$B9,1)*IF(AND($B18=1,J1806&lt;$B11),1-$B10,1)</f>
        <v>0.851625</v>
      </c>
      <c r="L1806" s="31" t="n">
        <f aca="false">L1805+K1806</f>
        <v>771.268625</v>
      </c>
    </row>
    <row r="1807" customFormat="false" ht="15" hidden="false" customHeight="false" outlineLevel="0" collapsed="false">
      <c r="J1807" s="30" t="n">
        <v>0.80375</v>
      </c>
      <c r="K1807" s="31" t="n">
        <f aca="false">MIN(MAX(IF($B16=1,$B6+$B7*(J1807-0.5),$B6),0),1)*IF(AND($B17=1,J1807&lt;$B8),1-$B9,1)*IF(AND($B18=1,J1807&lt;$B11),1-$B10,1)</f>
        <v>0.851875</v>
      </c>
      <c r="L1807" s="31" t="n">
        <f aca="false">L1806+K1807</f>
        <v>772.1205</v>
      </c>
    </row>
    <row r="1808" customFormat="false" ht="15" hidden="false" customHeight="false" outlineLevel="0" collapsed="false">
      <c r="J1808" s="30" t="n">
        <v>0.80425</v>
      </c>
      <c r="K1808" s="31" t="n">
        <f aca="false">MIN(MAX(IF($B16=1,$B6+$B7*(J1808-0.5),$B6),0),1)*IF(AND($B17=1,J1808&lt;$B8),1-$B9,1)*IF(AND($B18=1,J1808&lt;$B11),1-$B10,1)</f>
        <v>0.852125</v>
      </c>
      <c r="L1808" s="31" t="n">
        <f aca="false">L1807+K1808</f>
        <v>772.972625</v>
      </c>
    </row>
    <row r="1809" customFormat="false" ht="15" hidden="false" customHeight="false" outlineLevel="0" collapsed="false">
      <c r="J1809" s="30" t="n">
        <v>0.80475</v>
      </c>
      <c r="K1809" s="31" t="n">
        <f aca="false">MIN(MAX(IF($B16=1,$B6+$B7*(J1809-0.5),$B6),0),1)*IF(AND($B17=1,J1809&lt;$B8),1-$B9,1)*IF(AND($B18=1,J1809&lt;$B11),1-$B10,1)</f>
        <v>0.852375</v>
      </c>
      <c r="L1809" s="31" t="n">
        <f aca="false">L1808+K1809</f>
        <v>773.825</v>
      </c>
    </row>
    <row r="1810" customFormat="false" ht="15" hidden="false" customHeight="false" outlineLevel="0" collapsed="false">
      <c r="J1810" s="30" t="n">
        <v>0.80525</v>
      </c>
      <c r="K1810" s="31" t="n">
        <f aca="false">MIN(MAX(IF($B16=1,$B6+$B7*(J1810-0.5),$B6),0),1)*IF(AND($B17=1,J1810&lt;$B8),1-$B9,1)*IF(AND($B18=1,J1810&lt;$B11),1-$B10,1)</f>
        <v>0.852625</v>
      </c>
      <c r="L1810" s="31" t="n">
        <f aca="false">L1809+K1810</f>
        <v>774.677625</v>
      </c>
    </row>
    <row r="1811" customFormat="false" ht="15" hidden="false" customHeight="false" outlineLevel="0" collapsed="false">
      <c r="J1811" s="30" t="n">
        <v>0.80575</v>
      </c>
      <c r="K1811" s="31" t="n">
        <f aca="false">MIN(MAX(IF($B16=1,$B6+$B7*(J1811-0.5),$B6),0),1)*IF(AND($B17=1,J1811&lt;$B8),1-$B9,1)*IF(AND($B18=1,J1811&lt;$B11),1-$B10,1)</f>
        <v>0.852875</v>
      </c>
      <c r="L1811" s="31" t="n">
        <f aca="false">L1810+K1811</f>
        <v>775.5305</v>
      </c>
    </row>
    <row r="1812" customFormat="false" ht="15" hidden="false" customHeight="false" outlineLevel="0" collapsed="false">
      <c r="J1812" s="30" t="n">
        <v>0.80625</v>
      </c>
      <c r="K1812" s="31" t="n">
        <f aca="false">MIN(MAX(IF($B16=1,$B6+$B7*(J1812-0.5),$B6),0),1)*IF(AND($B17=1,J1812&lt;$B8),1-$B9,1)*IF(AND($B18=1,J1812&lt;$B11),1-$B10,1)</f>
        <v>0.853125</v>
      </c>
      <c r="L1812" s="31" t="n">
        <f aca="false">L1811+K1812</f>
        <v>776.383625</v>
      </c>
    </row>
    <row r="1813" customFormat="false" ht="15" hidden="false" customHeight="false" outlineLevel="0" collapsed="false">
      <c r="J1813" s="30" t="n">
        <v>0.80675</v>
      </c>
      <c r="K1813" s="31" t="n">
        <f aca="false">MIN(MAX(IF($B16=1,$B6+$B7*(J1813-0.5),$B6),0),1)*IF(AND($B17=1,J1813&lt;$B8),1-$B9,1)*IF(AND($B18=1,J1813&lt;$B11),1-$B10,1)</f>
        <v>0.853375</v>
      </c>
      <c r="L1813" s="31" t="n">
        <f aca="false">L1812+K1813</f>
        <v>777.237</v>
      </c>
    </row>
    <row r="1814" customFormat="false" ht="15" hidden="false" customHeight="false" outlineLevel="0" collapsed="false">
      <c r="J1814" s="30" t="n">
        <v>0.80725</v>
      </c>
      <c r="K1814" s="31" t="n">
        <f aca="false">MIN(MAX(IF($B16=1,$B6+$B7*(J1814-0.5),$B6),0),1)*IF(AND($B17=1,J1814&lt;$B8),1-$B9,1)*IF(AND($B18=1,J1814&lt;$B11),1-$B10,1)</f>
        <v>0.853625</v>
      </c>
      <c r="L1814" s="31" t="n">
        <f aca="false">L1813+K1814</f>
        <v>778.090625</v>
      </c>
    </row>
    <row r="1815" customFormat="false" ht="15" hidden="false" customHeight="false" outlineLevel="0" collapsed="false">
      <c r="J1815" s="30" t="n">
        <v>0.80775</v>
      </c>
      <c r="K1815" s="31" t="n">
        <f aca="false">MIN(MAX(IF($B16=1,$B6+$B7*(J1815-0.5),$B6),0),1)*IF(AND($B17=1,J1815&lt;$B8),1-$B9,1)*IF(AND($B18=1,J1815&lt;$B11),1-$B10,1)</f>
        <v>0.853875</v>
      </c>
      <c r="L1815" s="31" t="n">
        <f aca="false">L1814+K1815</f>
        <v>778.9445</v>
      </c>
    </row>
    <row r="1816" customFormat="false" ht="15" hidden="false" customHeight="false" outlineLevel="0" collapsed="false">
      <c r="J1816" s="30" t="n">
        <v>0.80825</v>
      </c>
      <c r="K1816" s="31" t="n">
        <f aca="false">MIN(MAX(IF($B16=1,$B6+$B7*(J1816-0.5),$B6),0),1)*IF(AND($B17=1,J1816&lt;$B8),1-$B9,1)*IF(AND($B18=1,J1816&lt;$B11),1-$B10,1)</f>
        <v>0.854125</v>
      </c>
      <c r="L1816" s="31" t="n">
        <f aca="false">L1815+K1816</f>
        <v>779.798625</v>
      </c>
    </row>
    <row r="1817" customFormat="false" ht="15" hidden="false" customHeight="false" outlineLevel="0" collapsed="false">
      <c r="J1817" s="30" t="n">
        <v>0.80875</v>
      </c>
      <c r="K1817" s="31" t="n">
        <f aca="false">MIN(MAX(IF($B16=1,$B6+$B7*(J1817-0.5),$B6),0),1)*IF(AND($B17=1,J1817&lt;$B8),1-$B9,1)*IF(AND($B18=1,J1817&lt;$B11),1-$B10,1)</f>
        <v>0.854375</v>
      </c>
      <c r="L1817" s="31" t="n">
        <f aca="false">L1816+K1817</f>
        <v>780.653</v>
      </c>
    </row>
    <row r="1818" customFormat="false" ht="15" hidden="false" customHeight="false" outlineLevel="0" collapsed="false">
      <c r="J1818" s="30" t="n">
        <v>0.80925</v>
      </c>
      <c r="K1818" s="31" t="n">
        <f aca="false">MIN(MAX(IF($B16=1,$B6+$B7*(J1818-0.5),$B6),0),1)*IF(AND($B17=1,J1818&lt;$B8),1-$B9,1)*IF(AND($B18=1,J1818&lt;$B11),1-$B10,1)</f>
        <v>0.854625</v>
      </c>
      <c r="L1818" s="31" t="n">
        <f aca="false">L1817+K1818</f>
        <v>781.507625</v>
      </c>
    </row>
    <row r="1819" customFormat="false" ht="15" hidden="false" customHeight="false" outlineLevel="0" collapsed="false">
      <c r="J1819" s="30" t="n">
        <v>0.80975</v>
      </c>
      <c r="K1819" s="31" t="n">
        <f aca="false">MIN(MAX(IF($B16=1,$B6+$B7*(J1819-0.5),$B6),0),1)*IF(AND($B17=1,J1819&lt;$B8),1-$B9,1)*IF(AND($B18=1,J1819&lt;$B11),1-$B10,1)</f>
        <v>0.854875</v>
      </c>
      <c r="L1819" s="31" t="n">
        <f aca="false">L1818+K1819</f>
        <v>782.3625</v>
      </c>
    </row>
    <row r="1820" customFormat="false" ht="15" hidden="false" customHeight="false" outlineLevel="0" collapsed="false">
      <c r="J1820" s="30" t="n">
        <v>0.81025</v>
      </c>
      <c r="K1820" s="31" t="n">
        <f aca="false">MIN(MAX(IF($B16=1,$B6+$B7*(J1820-0.5),$B6),0),1)*IF(AND($B17=1,J1820&lt;$B8),1-$B9,1)*IF(AND($B18=1,J1820&lt;$B11),1-$B10,1)</f>
        <v>0.855125</v>
      </c>
      <c r="L1820" s="31" t="n">
        <f aca="false">L1819+K1820</f>
        <v>783.217625</v>
      </c>
    </row>
    <row r="1821" customFormat="false" ht="15" hidden="false" customHeight="false" outlineLevel="0" collapsed="false">
      <c r="J1821" s="30" t="n">
        <v>0.81075</v>
      </c>
      <c r="K1821" s="31" t="n">
        <f aca="false">MIN(MAX(IF($B16=1,$B6+$B7*(J1821-0.5),$B6),0),1)*IF(AND($B17=1,J1821&lt;$B8),1-$B9,1)*IF(AND($B18=1,J1821&lt;$B11),1-$B10,1)</f>
        <v>0.855375</v>
      </c>
      <c r="L1821" s="31" t="n">
        <f aca="false">L1820+K1821</f>
        <v>784.073</v>
      </c>
    </row>
    <row r="1822" customFormat="false" ht="15" hidden="false" customHeight="false" outlineLevel="0" collapsed="false">
      <c r="J1822" s="30" t="n">
        <v>0.81125</v>
      </c>
      <c r="K1822" s="31" t="n">
        <f aca="false">MIN(MAX(IF($B16=1,$B6+$B7*(J1822-0.5),$B6),0),1)*IF(AND($B17=1,J1822&lt;$B8),1-$B9,1)*IF(AND($B18=1,J1822&lt;$B11),1-$B10,1)</f>
        <v>0.855625</v>
      </c>
      <c r="L1822" s="31" t="n">
        <f aca="false">L1821+K1822</f>
        <v>784.928625</v>
      </c>
    </row>
    <row r="1823" customFormat="false" ht="15" hidden="false" customHeight="false" outlineLevel="0" collapsed="false">
      <c r="J1823" s="30" t="n">
        <v>0.81175</v>
      </c>
      <c r="K1823" s="31" t="n">
        <f aca="false">MIN(MAX(IF($B16=1,$B6+$B7*(J1823-0.5),$B6),0),1)*IF(AND($B17=1,J1823&lt;$B8),1-$B9,1)*IF(AND($B18=1,J1823&lt;$B11),1-$B10,1)</f>
        <v>0.855875</v>
      </c>
      <c r="L1823" s="31" t="n">
        <f aca="false">L1822+K1823</f>
        <v>785.7845</v>
      </c>
    </row>
    <row r="1824" customFormat="false" ht="15" hidden="false" customHeight="false" outlineLevel="0" collapsed="false">
      <c r="J1824" s="30" t="n">
        <v>0.81225</v>
      </c>
      <c r="K1824" s="31" t="n">
        <f aca="false">MIN(MAX(IF($B16=1,$B6+$B7*(J1824-0.5),$B6),0),1)*IF(AND($B17=1,J1824&lt;$B8),1-$B9,1)*IF(AND($B18=1,J1824&lt;$B11),1-$B10,1)</f>
        <v>0.856125</v>
      </c>
      <c r="L1824" s="31" t="n">
        <f aca="false">L1823+K1824</f>
        <v>786.640625</v>
      </c>
    </row>
    <row r="1825" customFormat="false" ht="15" hidden="false" customHeight="false" outlineLevel="0" collapsed="false">
      <c r="J1825" s="30" t="n">
        <v>0.81275</v>
      </c>
      <c r="K1825" s="31" t="n">
        <f aca="false">MIN(MAX(IF($B16=1,$B6+$B7*(J1825-0.5),$B6),0),1)*IF(AND($B17=1,J1825&lt;$B8),1-$B9,1)*IF(AND($B18=1,J1825&lt;$B11),1-$B10,1)</f>
        <v>0.856375</v>
      </c>
      <c r="L1825" s="31" t="n">
        <f aca="false">L1824+K1825</f>
        <v>787.497</v>
      </c>
    </row>
    <row r="1826" customFormat="false" ht="15" hidden="false" customHeight="false" outlineLevel="0" collapsed="false">
      <c r="J1826" s="30" t="n">
        <v>0.81325</v>
      </c>
      <c r="K1826" s="31" t="n">
        <f aca="false">MIN(MAX(IF($B16=1,$B6+$B7*(J1826-0.5),$B6),0),1)*IF(AND($B17=1,J1826&lt;$B8),1-$B9,1)*IF(AND($B18=1,J1826&lt;$B11),1-$B10,1)</f>
        <v>0.856625</v>
      </c>
      <c r="L1826" s="31" t="n">
        <f aca="false">L1825+K1826</f>
        <v>788.353625</v>
      </c>
    </row>
    <row r="1827" customFormat="false" ht="15" hidden="false" customHeight="false" outlineLevel="0" collapsed="false">
      <c r="J1827" s="30" t="n">
        <v>0.81375</v>
      </c>
      <c r="K1827" s="31" t="n">
        <f aca="false">MIN(MAX(IF($B16=1,$B6+$B7*(J1827-0.5),$B6),0),1)*IF(AND($B17=1,J1827&lt;$B8),1-$B9,1)*IF(AND($B18=1,J1827&lt;$B11),1-$B10,1)</f>
        <v>0.856875</v>
      </c>
      <c r="L1827" s="31" t="n">
        <f aca="false">L1826+K1827</f>
        <v>789.2105</v>
      </c>
    </row>
    <row r="1828" customFormat="false" ht="15" hidden="false" customHeight="false" outlineLevel="0" collapsed="false">
      <c r="J1828" s="30" t="n">
        <v>0.81425</v>
      </c>
      <c r="K1828" s="31" t="n">
        <f aca="false">MIN(MAX(IF($B16=1,$B6+$B7*(J1828-0.5),$B6),0),1)*IF(AND($B17=1,J1828&lt;$B8),1-$B9,1)*IF(AND($B18=1,J1828&lt;$B11),1-$B10,1)</f>
        <v>0.857125</v>
      </c>
      <c r="L1828" s="31" t="n">
        <f aca="false">L1827+K1828</f>
        <v>790.067625</v>
      </c>
    </row>
    <row r="1829" customFormat="false" ht="15" hidden="false" customHeight="false" outlineLevel="0" collapsed="false">
      <c r="J1829" s="30" t="n">
        <v>0.81475</v>
      </c>
      <c r="K1829" s="31" t="n">
        <f aca="false">MIN(MAX(IF($B16=1,$B6+$B7*(J1829-0.5),$B6),0),1)*IF(AND($B17=1,J1829&lt;$B8),1-$B9,1)*IF(AND($B18=1,J1829&lt;$B11),1-$B10,1)</f>
        <v>0.857375</v>
      </c>
      <c r="L1829" s="31" t="n">
        <f aca="false">L1828+K1829</f>
        <v>790.925</v>
      </c>
    </row>
    <row r="1830" customFormat="false" ht="15" hidden="false" customHeight="false" outlineLevel="0" collapsed="false">
      <c r="J1830" s="30" t="n">
        <v>0.81525</v>
      </c>
      <c r="K1830" s="31" t="n">
        <f aca="false">MIN(MAX(IF($B16=1,$B6+$B7*(J1830-0.5),$B6),0),1)*IF(AND($B17=1,J1830&lt;$B8),1-$B9,1)*IF(AND($B18=1,J1830&lt;$B11),1-$B10,1)</f>
        <v>0.857625</v>
      </c>
      <c r="L1830" s="31" t="n">
        <f aca="false">L1829+K1830</f>
        <v>791.782625</v>
      </c>
    </row>
    <row r="1831" customFormat="false" ht="15" hidden="false" customHeight="false" outlineLevel="0" collapsed="false">
      <c r="J1831" s="30" t="n">
        <v>0.81575</v>
      </c>
      <c r="K1831" s="31" t="n">
        <f aca="false">MIN(MAX(IF($B16=1,$B6+$B7*(J1831-0.5),$B6),0),1)*IF(AND($B17=1,J1831&lt;$B8),1-$B9,1)*IF(AND($B18=1,J1831&lt;$B11),1-$B10,1)</f>
        <v>0.857875</v>
      </c>
      <c r="L1831" s="31" t="n">
        <f aca="false">L1830+K1831</f>
        <v>792.6405</v>
      </c>
    </row>
    <row r="1832" customFormat="false" ht="15" hidden="false" customHeight="false" outlineLevel="0" collapsed="false">
      <c r="J1832" s="30" t="n">
        <v>0.81625</v>
      </c>
      <c r="K1832" s="31" t="n">
        <f aca="false">MIN(MAX(IF($B16=1,$B6+$B7*(J1832-0.5),$B6),0),1)*IF(AND($B17=1,J1832&lt;$B8),1-$B9,1)*IF(AND($B18=1,J1832&lt;$B11),1-$B10,1)</f>
        <v>0.858125</v>
      </c>
      <c r="L1832" s="31" t="n">
        <f aca="false">L1831+K1832</f>
        <v>793.498625</v>
      </c>
    </row>
    <row r="1833" customFormat="false" ht="15" hidden="false" customHeight="false" outlineLevel="0" collapsed="false">
      <c r="J1833" s="30" t="n">
        <v>0.81675</v>
      </c>
      <c r="K1833" s="31" t="n">
        <f aca="false">MIN(MAX(IF($B16=1,$B6+$B7*(J1833-0.5),$B6),0),1)*IF(AND($B17=1,J1833&lt;$B8),1-$B9,1)*IF(AND($B18=1,J1833&lt;$B11),1-$B10,1)</f>
        <v>0.858375</v>
      </c>
      <c r="L1833" s="31" t="n">
        <f aca="false">L1832+K1833</f>
        <v>794.357</v>
      </c>
    </row>
    <row r="1834" customFormat="false" ht="15" hidden="false" customHeight="false" outlineLevel="0" collapsed="false">
      <c r="J1834" s="30" t="n">
        <v>0.81725</v>
      </c>
      <c r="K1834" s="31" t="n">
        <f aca="false">MIN(MAX(IF($B16=1,$B6+$B7*(J1834-0.5),$B6),0),1)*IF(AND($B17=1,J1834&lt;$B8),1-$B9,1)*IF(AND($B18=1,J1834&lt;$B11),1-$B10,1)</f>
        <v>0.858625</v>
      </c>
      <c r="L1834" s="31" t="n">
        <f aca="false">L1833+K1834</f>
        <v>795.215625</v>
      </c>
    </row>
    <row r="1835" customFormat="false" ht="15" hidden="false" customHeight="false" outlineLevel="0" collapsed="false">
      <c r="J1835" s="30" t="n">
        <v>0.81775</v>
      </c>
      <c r="K1835" s="31" t="n">
        <f aca="false">MIN(MAX(IF($B16=1,$B6+$B7*(J1835-0.5),$B6),0),1)*IF(AND($B17=1,J1835&lt;$B8),1-$B9,1)*IF(AND($B18=1,J1835&lt;$B11),1-$B10,1)</f>
        <v>0.858875</v>
      </c>
      <c r="L1835" s="31" t="n">
        <f aca="false">L1834+K1835</f>
        <v>796.0745</v>
      </c>
    </row>
    <row r="1836" customFormat="false" ht="15" hidden="false" customHeight="false" outlineLevel="0" collapsed="false">
      <c r="J1836" s="30" t="n">
        <v>0.81825</v>
      </c>
      <c r="K1836" s="31" t="n">
        <f aca="false">MIN(MAX(IF($B16=1,$B6+$B7*(J1836-0.5),$B6),0),1)*IF(AND($B17=1,J1836&lt;$B8),1-$B9,1)*IF(AND($B18=1,J1836&lt;$B11),1-$B10,1)</f>
        <v>0.859125</v>
      </c>
      <c r="L1836" s="31" t="n">
        <f aca="false">L1835+K1836</f>
        <v>796.933625</v>
      </c>
    </row>
    <row r="1837" customFormat="false" ht="15" hidden="false" customHeight="false" outlineLevel="0" collapsed="false">
      <c r="J1837" s="30" t="n">
        <v>0.81875</v>
      </c>
      <c r="K1837" s="31" t="n">
        <f aca="false">MIN(MAX(IF($B16=1,$B6+$B7*(J1837-0.5),$B6),0),1)*IF(AND($B17=1,J1837&lt;$B8),1-$B9,1)*IF(AND($B18=1,J1837&lt;$B11),1-$B10,1)</f>
        <v>0.859375</v>
      </c>
      <c r="L1837" s="31" t="n">
        <f aca="false">L1836+K1837</f>
        <v>797.793</v>
      </c>
    </row>
    <row r="1838" customFormat="false" ht="15" hidden="false" customHeight="false" outlineLevel="0" collapsed="false">
      <c r="J1838" s="30" t="n">
        <v>0.81925</v>
      </c>
      <c r="K1838" s="31" t="n">
        <f aca="false">MIN(MAX(IF($B16=1,$B6+$B7*(J1838-0.5),$B6),0),1)*IF(AND($B17=1,J1838&lt;$B8),1-$B9,1)*IF(AND($B18=1,J1838&lt;$B11),1-$B10,1)</f>
        <v>0.859625</v>
      </c>
      <c r="L1838" s="31" t="n">
        <f aca="false">L1837+K1838</f>
        <v>798.652625</v>
      </c>
    </row>
    <row r="1839" customFormat="false" ht="15" hidden="false" customHeight="false" outlineLevel="0" collapsed="false">
      <c r="J1839" s="30" t="n">
        <v>0.81975</v>
      </c>
      <c r="K1839" s="31" t="n">
        <f aca="false">MIN(MAX(IF($B16=1,$B6+$B7*(J1839-0.5),$B6),0),1)*IF(AND($B17=1,J1839&lt;$B8),1-$B9,1)*IF(AND($B18=1,J1839&lt;$B11),1-$B10,1)</f>
        <v>0.859875</v>
      </c>
      <c r="L1839" s="31" t="n">
        <f aca="false">L1838+K1839</f>
        <v>799.5125</v>
      </c>
    </row>
    <row r="1840" customFormat="false" ht="15" hidden="false" customHeight="false" outlineLevel="0" collapsed="false">
      <c r="J1840" s="30" t="n">
        <v>0.82025</v>
      </c>
      <c r="K1840" s="31" t="n">
        <f aca="false">MIN(MAX(IF($B16=1,$B6+$B7*(J1840-0.5),$B6),0),1)*IF(AND($B17=1,J1840&lt;$B8),1-$B9,1)*IF(AND($B18=1,J1840&lt;$B11),1-$B10,1)</f>
        <v>0.860125</v>
      </c>
      <c r="L1840" s="31" t="n">
        <f aca="false">L1839+K1840</f>
        <v>800.372625</v>
      </c>
    </row>
    <row r="1841" customFormat="false" ht="15" hidden="false" customHeight="false" outlineLevel="0" collapsed="false">
      <c r="J1841" s="30" t="n">
        <v>0.82075</v>
      </c>
      <c r="K1841" s="31" t="n">
        <f aca="false">MIN(MAX(IF($B16=1,$B6+$B7*(J1841-0.5),$B6),0),1)*IF(AND($B17=1,J1841&lt;$B8),1-$B9,1)*IF(AND($B18=1,J1841&lt;$B11),1-$B10,1)</f>
        <v>0.860375</v>
      </c>
      <c r="L1841" s="31" t="n">
        <f aca="false">L1840+K1841</f>
        <v>801.233</v>
      </c>
    </row>
    <row r="1842" customFormat="false" ht="15" hidden="false" customHeight="false" outlineLevel="0" collapsed="false">
      <c r="J1842" s="30" t="n">
        <v>0.82125</v>
      </c>
      <c r="K1842" s="31" t="n">
        <f aca="false">MIN(MAX(IF($B16=1,$B6+$B7*(J1842-0.5),$B6),0),1)*IF(AND($B17=1,J1842&lt;$B8),1-$B9,1)*IF(AND($B18=1,J1842&lt;$B11),1-$B10,1)</f>
        <v>0.860625</v>
      </c>
      <c r="L1842" s="31" t="n">
        <f aca="false">L1841+K1842</f>
        <v>802.093625</v>
      </c>
    </row>
    <row r="1843" customFormat="false" ht="15" hidden="false" customHeight="false" outlineLevel="0" collapsed="false">
      <c r="J1843" s="30" t="n">
        <v>0.82175</v>
      </c>
      <c r="K1843" s="31" t="n">
        <f aca="false">MIN(MAX(IF($B16=1,$B6+$B7*(J1843-0.5),$B6),0),1)*IF(AND($B17=1,J1843&lt;$B8),1-$B9,1)*IF(AND($B18=1,J1843&lt;$B11),1-$B10,1)</f>
        <v>0.860875</v>
      </c>
      <c r="L1843" s="31" t="n">
        <f aca="false">L1842+K1843</f>
        <v>802.9545</v>
      </c>
    </row>
    <row r="1844" customFormat="false" ht="15" hidden="false" customHeight="false" outlineLevel="0" collapsed="false">
      <c r="J1844" s="30" t="n">
        <v>0.82225</v>
      </c>
      <c r="K1844" s="31" t="n">
        <f aca="false">MIN(MAX(IF($B16=1,$B6+$B7*(J1844-0.5),$B6),0),1)*IF(AND($B17=1,J1844&lt;$B8),1-$B9,1)*IF(AND($B18=1,J1844&lt;$B11),1-$B10,1)</f>
        <v>0.861125</v>
      </c>
      <c r="L1844" s="31" t="n">
        <f aca="false">L1843+K1844</f>
        <v>803.815625</v>
      </c>
    </row>
    <row r="1845" customFormat="false" ht="15" hidden="false" customHeight="false" outlineLevel="0" collapsed="false">
      <c r="J1845" s="30" t="n">
        <v>0.82275</v>
      </c>
      <c r="K1845" s="31" t="n">
        <f aca="false">MIN(MAX(IF($B16=1,$B6+$B7*(J1845-0.5),$B6),0),1)*IF(AND($B17=1,J1845&lt;$B8),1-$B9,1)*IF(AND($B18=1,J1845&lt;$B11),1-$B10,1)</f>
        <v>0.861375</v>
      </c>
      <c r="L1845" s="31" t="n">
        <f aca="false">L1844+K1845</f>
        <v>804.677</v>
      </c>
    </row>
    <row r="1846" customFormat="false" ht="15" hidden="false" customHeight="false" outlineLevel="0" collapsed="false">
      <c r="J1846" s="30" t="n">
        <v>0.82325</v>
      </c>
      <c r="K1846" s="31" t="n">
        <f aca="false">MIN(MAX(IF($B16=1,$B6+$B7*(J1846-0.5),$B6),0),1)*IF(AND($B17=1,J1846&lt;$B8),1-$B9,1)*IF(AND($B18=1,J1846&lt;$B11),1-$B10,1)</f>
        <v>0.861625</v>
      </c>
      <c r="L1846" s="31" t="n">
        <f aca="false">L1845+K1846</f>
        <v>805.538625</v>
      </c>
    </row>
    <row r="1847" customFormat="false" ht="15" hidden="false" customHeight="false" outlineLevel="0" collapsed="false">
      <c r="J1847" s="30" t="n">
        <v>0.82375</v>
      </c>
      <c r="K1847" s="31" t="n">
        <f aca="false">MIN(MAX(IF($B16=1,$B6+$B7*(J1847-0.5),$B6),0),1)*IF(AND($B17=1,J1847&lt;$B8),1-$B9,1)*IF(AND($B18=1,J1847&lt;$B11),1-$B10,1)</f>
        <v>0.861875</v>
      </c>
      <c r="L1847" s="31" t="n">
        <f aca="false">L1846+K1847</f>
        <v>806.4005</v>
      </c>
    </row>
    <row r="1848" customFormat="false" ht="15" hidden="false" customHeight="false" outlineLevel="0" collapsed="false">
      <c r="J1848" s="30" t="n">
        <v>0.82425</v>
      </c>
      <c r="K1848" s="31" t="n">
        <f aca="false">MIN(MAX(IF($B16=1,$B6+$B7*(J1848-0.5),$B6),0),1)*IF(AND($B17=1,J1848&lt;$B8),1-$B9,1)*IF(AND($B18=1,J1848&lt;$B11),1-$B10,1)</f>
        <v>0.862125</v>
      </c>
      <c r="L1848" s="31" t="n">
        <f aca="false">L1847+K1848</f>
        <v>807.262625</v>
      </c>
    </row>
    <row r="1849" customFormat="false" ht="15" hidden="false" customHeight="false" outlineLevel="0" collapsed="false">
      <c r="J1849" s="30" t="n">
        <v>0.82475</v>
      </c>
      <c r="K1849" s="31" t="n">
        <f aca="false">MIN(MAX(IF($B16=1,$B6+$B7*(J1849-0.5),$B6),0),1)*IF(AND($B17=1,J1849&lt;$B8),1-$B9,1)*IF(AND($B18=1,J1849&lt;$B11),1-$B10,1)</f>
        <v>0.862375</v>
      </c>
      <c r="L1849" s="31" t="n">
        <f aca="false">L1848+K1849</f>
        <v>808.125</v>
      </c>
    </row>
    <row r="1850" customFormat="false" ht="15" hidden="false" customHeight="false" outlineLevel="0" collapsed="false">
      <c r="J1850" s="30" t="n">
        <v>0.82525</v>
      </c>
      <c r="K1850" s="31" t="n">
        <f aca="false">MIN(MAX(IF($B16=1,$B6+$B7*(J1850-0.5),$B6),0),1)*IF(AND($B17=1,J1850&lt;$B8),1-$B9,1)*IF(AND($B18=1,J1850&lt;$B11),1-$B10,1)</f>
        <v>0.862625</v>
      </c>
      <c r="L1850" s="31" t="n">
        <f aca="false">L1849+K1850</f>
        <v>808.987625</v>
      </c>
    </row>
    <row r="1851" customFormat="false" ht="15" hidden="false" customHeight="false" outlineLevel="0" collapsed="false">
      <c r="J1851" s="30" t="n">
        <v>0.82575</v>
      </c>
      <c r="K1851" s="31" t="n">
        <f aca="false">MIN(MAX(IF($B16=1,$B6+$B7*(J1851-0.5),$B6),0),1)*IF(AND($B17=1,J1851&lt;$B8),1-$B9,1)*IF(AND($B18=1,J1851&lt;$B11),1-$B10,1)</f>
        <v>0.862875</v>
      </c>
      <c r="L1851" s="31" t="n">
        <f aca="false">L1850+K1851</f>
        <v>809.8505</v>
      </c>
    </row>
    <row r="1852" customFormat="false" ht="15" hidden="false" customHeight="false" outlineLevel="0" collapsed="false">
      <c r="J1852" s="30" t="n">
        <v>0.82625</v>
      </c>
      <c r="K1852" s="31" t="n">
        <f aca="false">MIN(MAX(IF($B16=1,$B6+$B7*(J1852-0.5),$B6),0),1)*IF(AND($B17=1,J1852&lt;$B8),1-$B9,1)*IF(AND($B18=1,J1852&lt;$B11),1-$B10,1)</f>
        <v>0.863125</v>
      </c>
      <c r="L1852" s="31" t="n">
        <f aca="false">L1851+K1852</f>
        <v>810.713625</v>
      </c>
    </row>
    <row r="1853" customFormat="false" ht="15" hidden="false" customHeight="false" outlineLevel="0" collapsed="false">
      <c r="J1853" s="30" t="n">
        <v>0.82675</v>
      </c>
      <c r="K1853" s="31" t="n">
        <f aca="false">MIN(MAX(IF($B16=1,$B6+$B7*(J1853-0.5),$B6),0),1)*IF(AND($B17=1,J1853&lt;$B8),1-$B9,1)*IF(AND($B18=1,J1853&lt;$B11),1-$B10,1)</f>
        <v>0.863375</v>
      </c>
      <c r="L1853" s="31" t="n">
        <f aca="false">L1852+K1853</f>
        <v>811.577</v>
      </c>
    </row>
    <row r="1854" customFormat="false" ht="15" hidden="false" customHeight="false" outlineLevel="0" collapsed="false">
      <c r="J1854" s="30" t="n">
        <v>0.82725</v>
      </c>
      <c r="K1854" s="31" t="n">
        <f aca="false">MIN(MAX(IF($B16=1,$B6+$B7*(J1854-0.5),$B6),0),1)*IF(AND($B17=1,J1854&lt;$B8),1-$B9,1)*IF(AND($B18=1,J1854&lt;$B11),1-$B10,1)</f>
        <v>0.863625</v>
      </c>
      <c r="L1854" s="31" t="n">
        <f aca="false">L1853+K1854</f>
        <v>812.440625</v>
      </c>
    </row>
    <row r="1855" customFormat="false" ht="15" hidden="false" customHeight="false" outlineLevel="0" collapsed="false">
      <c r="J1855" s="30" t="n">
        <v>0.82775</v>
      </c>
      <c r="K1855" s="31" t="n">
        <f aca="false">MIN(MAX(IF($B16=1,$B6+$B7*(J1855-0.5),$B6),0),1)*IF(AND($B17=1,J1855&lt;$B8),1-$B9,1)*IF(AND($B18=1,J1855&lt;$B11),1-$B10,1)</f>
        <v>0.863875</v>
      </c>
      <c r="L1855" s="31" t="n">
        <f aca="false">L1854+K1855</f>
        <v>813.3045</v>
      </c>
    </row>
    <row r="1856" customFormat="false" ht="15" hidden="false" customHeight="false" outlineLevel="0" collapsed="false">
      <c r="J1856" s="30" t="n">
        <v>0.82825</v>
      </c>
      <c r="K1856" s="31" t="n">
        <f aca="false">MIN(MAX(IF($B16=1,$B6+$B7*(J1856-0.5),$B6),0),1)*IF(AND($B17=1,J1856&lt;$B8),1-$B9,1)*IF(AND($B18=1,J1856&lt;$B11),1-$B10,1)</f>
        <v>0.864125</v>
      </c>
      <c r="L1856" s="31" t="n">
        <f aca="false">L1855+K1856</f>
        <v>814.168625</v>
      </c>
    </row>
    <row r="1857" customFormat="false" ht="15" hidden="false" customHeight="false" outlineLevel="0" collapsed="false">
      <c r="J1857" s="30" t="n">
        <v>0.82875</v>
      </c>
      <c r="K1857" s="31" t="n">
        <f aca="false">MIN(MAX(IF($B16=1,$B6+$B7*(J1857-0.5),$B6),0),1)*IF(AND($B17=1,J1857&lt;$B8),1-$B9,1)*IF(AND($B18=1,J1857&lt;$B11),1-$B10,1)</f>
        <v>0.864375</v>
      </c>
      <c r="L1857" s="31" t="n">
        <f aca="false">L1856+K1857</f>
        <v>815.033</v>
      </c>
    </row>
    <row r="1858" customFormat="false" ht="15" hidden="false" customHeight="false" outlineLevel="0" collapsed="false">
      <c r="J1858" s="30" t="n">
        <v>0.82925</v>
      </c>
      <c r="K1858" s="31" t="n">
        <f aca="false">MIN(MAX(IF($B16=1,$B6+$B7*(J1858-0.5),$B6),0),1)*IF(AND($B17=1,J1858&lt;$B8),1-$B9,1)*IF(AND($B18=1,J1858&lt;$B11),1-$B10,1)</f>
        <v>0.864625</v>
      </c>
      <c r="L1858" s="31" t="n">
        <f aca="false">L1857+K1858</f>
        <v>815.897625</v>
      </c>
    </row>
    <row r="1859" customFormat="false" ht="15" hidden="false" customHeight="false" outlineLevel="0" collapsed="false">
      <c r="J1859" s="30" t="n">
        <v>0.82975</v>
      </c>
      <c r="K1859" s="31" t="n">
        <f aca="false">MIN(MAX(IF($B16=1,$B6+$B7*(J1859-0.5),$B6),0),1)*IF(AND($B17=1,J1859&lt;$B8),1-$B9,1)*IF(AND($B18=1,J1859&lt;$B11),1-$B10,1)</f>
        <v>0.864875</v>
      </c>
      <c r="L1859" s="31" t="n">
        <f aca="false">L1858+K1859</f>
        <v>816.7625</v>
      </c>
    </row>
    <row r="1860" customFormat="false" ht="15" hidden="false" customHeight="false" outlineLevel="0" collapsed="false">
      <c r="J1860" s="30" t="n">
        <v>0.83025</v>
      </c>
      <c r="K1860" s="31" t="n">
        <f aca="false">MIN(MAX(IF($B16=1,$B6+$B7*(J1860-0.5),$B6),0),1)*IF(AND($B17=1,J1860&lt;$B8),1-$B9,1)*IF(AND($B18=1,J1860&lt;$B11),1-$B10,1)</f>
        <v>0.865125</v>
      </c>
      <c r="L1860" s="31" t="n">
        <f aca="false">L1859+K1860</f>
        <v>817.627625</v>
      </c>
    </row>
    <row r="1861" customFormat="false" ht="15" hidden="false" customHeight="false" outlineLevel="0" collapsed="false">
      <c r="J1861" s="30" t="n">
        <v>0.83075</v>
      </c>
      <c r="K1861" s="31" t="n">
        <f aca="false">MIN(MAX(IF($B16=1,$B6+$B7*(J1861-0.5),$B6),0),1)*IF(AND($B17=1,J1861&lt;$B8),1-$B9,1)*IF(AND($B18=1,J1861&lt;$B11),1-$B10,1)</f>
        <v>0.865375</v>
      </c>
      <c r="L1861" s="31" t="n">
        <f aca="false">L1860+K1861</f>
        <v>818.493</v>
      </c>
    </row>
    <row r="1862" customFormat="false" ht="15" hidden="false" customHeight="false" outlineLevel="0" collapsed="false">
      <c r="J1862" s="30" t="n">
        <v>0.83125</v>
      </c>
      <c r="K1862" s="31" t="n">
        <f aca="false">MIN(MAX(IF($B16=1,$B6+$B7*(J1862-0.5),$B6),0),1)*IF(AND($B17=1,J1862&lt;$B8),1-$B9,1)*IF(AND($B18=1,J1862&lt;$B11),1-$B10,1)</f>
        <v>0.865625</v>
      </c>
      <c r="L1862" s="31" t="n">
        <f aca="false">L1861+K1862</f>
        <v>819.358625</v>
      </c>
    </row>
    <row r="1863" customFormat="false" ht="15" hidden="false" customHeight="false" outlineLevel="0" collapsed="false">
      <c r="J1863" s="30" t="n">
        <v>0.83175</v>
      </c>
      <c r="K1863" s="31" t="n">
        <f aca="false">MIN(MAX(IF($B16=1,$B6+$B7*(J1863-0.5),$B6),0),1)*IF(AND($B17=1,J1863&lt;$B8),1-$B9,1)*IF(AND($B18=1,J1863&lt;$B11),1-$B10,1)</f>
        <v>0.865875</v>
      </c>
      <c r="L1863" s="31" t="n">
        <f aca="false">L1862+K1863</f>
        <v>820.2245</v>
      </c>
    </row>
    <row r="1864" customFormat="false" ht="15" hidden="false" customHeight="false" outlineLevel="0" collapsed="false">
      <c r="J1864" s="30" t="n">
        <v>0.83225</v>
      </c>
      <c r="K1864" s="31" t="n">
        <f aca="false">MIN(MAX(IF($B16=1,$B6+$B7*(J1864-0.5),$B6),0),1)*IF(AND($B17=1,J1864&lt;$B8),1-$B9,1)*IF(AND($B18=1,J1864&lt;$B11),1-$B10,1)</f>
        <v>0.866125</v>
      </c>
      <c r="L1864" s="31" t="n">
        <f aca="false">L1863+K1864</f>
        <v>821.090625</v>
      </c>
    </row>
    <row r="1865" customFormat="false" ht="15" hidden="false" customHeight="false" outlineLevel="0" collapsed="false">
      <c r="J1865" s="30" t="n">
        <v>0.83275</v>
      </c>
      <c r="K1865" s="31" t="n">
        <f aca="false">MIN(MAX(IF($B16=1,$B6+$B7*(J1865-0.5),$B6),0),1)*IF(AND($B17=1,J1865&lt;$B8),1-$B9,1)*IF(AND($B18=1,J1865&lt;$B11),1-$B10,1)</f>
        <v>0.866375</v>
      </c>
      <c r="L1865" s="31" t="n">
        <f aca="false">L1864+K1865</f>
        <v>821.957</v>
      </c>
    </row>
    <row r="1866" customFormat="false" ht="15" hidden="false" customHeight="false" outlineLevel="0" collapsed="false">
      <c r="J1866" s="30" t="n">
        <v>0.83325</v>
      </c>
      <c r="K1866" s="31" t="n">
        <f aca="false">MIN(MAX(IF($B16=1,$B6+$B7*(J1866-0.5),$B6),0),1)*IF(AND($B17=1,J1866&lt;$B8),1-$B9,1)*IF(AND($B18=1,J1866&lt;$B11),1-$B10,1)</f>
        <v>0.866625</v>
      </c>
      <c r="L1866" s="31" t="n">
        <f aca="false">L1865+K1866</f>
        <v>822.823625</v>
      </c>
    </row>
    <row r="1867" customFormat="false" ht="15" hidden="false" customHeight="false" outlineLevel="0" collapsed="false">
      <c r="J1867" s="30" t="n">
        <v>0.83375</v>
      </c>
      <c r="K1867" s="31" t="n">
        <f aca="false">MIN(MAX(IF($B16=1,$B6+$B7*(J1867-0.5),$B6),0),1)*IF(AND($B17=1,J1867&lt;$B8),1-$B9,1)*IF(AND($B18=1,J1867&lt;$B11),1-$B10,1)</f>
        <v>0.866875</v>
      </c>
      <c r="L1867" s="31" t="n">
        <f aca="false">L1866+K1867</f>
        <v>823.6905</v>
      </c>
    </row>
    <row r="1868" customFormat="false" ht="15" hidden="false" customHeight="false" outlineLevel="0" collapsed="false">
      <c r="J1868" s="30" t="n">
        <v>0.83425</v>
      </c>
      <c r="K1868" s="31" t="n">
        <f aca="false">MIN(MAX(IF($B16=1,$B6+$B7*(J1868-0.5),$B6),0),1)*IF(AND($B17=1,J1868&lt;$B8),1-$B9,1)*IF(AND($B18=1,J1868&lt;$B11),1-$B10,1)</f>
        <v>0.867125</v>
      </c>
      <c r="L1868" s="31" t="n">
        <f aca="false">L1867+K1868</f>
        <v>824.557625</v>
      </c>
    </row>
    <row r="1869" customFormat="false" ht="15" hidden="false" customHeight="false" outlineLevel="0" collapsed="false">
      <c r="J1869" s="30" t="n">
        <v>0.83475</v>
      </c>
      <c r="K1869" s="31" t="n">
        <f aca="false">MIN(MAX(IF($B16=1,$B6+$B7*(J1869-0.5),$B6),0),1)*IF(AND($B17=1,J1869&lt;$B8),1-$B9,1)*IF(AND($B18=1,J1869&lt;$B11),1-$B10,1)</f>
        <v>0.867375</v>
      </c>
      <c r="L1869" s="31" t="n">
        <f aca="false">L1868+K1869</f>
        <v>825.425</v>
      </c>
    </row>
    <row r="1870" customFormat="false" ht="15" hidden="false" customHeight="false" outlineLevel="0" collapsed="false">
      <c r="J1870" s="30" t="n">
        <v>0.83525</v>
      </c>
      <c r="K1870" s="31" t="n">
        <f aca="false">MIN(MAX(IF($B16=1,$B6+$B7*(J1870-0.5),$B6),0),1)*IF(AND($B17=1,J1870&lt;$B8),1-$B9,1)*IF(AND($B18=1,J1870&lt;$B11),1-$B10,1)</f>
        <v>0.867625</v>
      </c>
      <c r="L1870" s="31" t="n">
        <f aca="false">L1869+K1870</f>
        <v>826.292625</v>
      </c>
    </row>
    <row r="1871" customFormat="false" ht="15" hidden="false" customHeight="false" outlineLevel="0" collapsed="false">
      <c r="J1871" s="30" t="n">
        <v>0.83575</v>
      </c>
      <c r="K1871" s="31" t="n">
        <f aca="false">MIN(MAX(IF($B16=1,$B6+$B7*(J1871-0.5),$B6),0),1)*IF(AND($B17=1,J1871&lt;$B8),1-$B9,1)*IF(AND($B18=1,J1871&lt;$B11),1-$B10,1)</f>
        <v>0.867875</v>
      </c>
      <c r="L1871" s="31" t="n">
        <f aca="false">L1870+K1871</f>
        <v>827.1605</v>
      </c>
    </row>
    <row r="1872" customFormat="false" ht="15" hidden="false" customHeight="false" outlineLevel="0" collapsed="false">
      <c r="J1872" s="30" t="n">
        <v>0.83625</v>
      </c>
      <c r="K1872" s="31" t="n">
        <f aca="false">MIN(MAX(IF($B16=1,$B6+$B7*(J1872-0.5),$B6),0),1)*IF(AND($B17=1,J1872&lt;$B8),1-$B9,1)*IF(AND($B18=1,J1872&lt;$B11),1-$B10,1)</f>
        <v>0.868125</v>
      </c>
      <c r="L1872" s="31" t="n">
        <f aca="false">L1871+K1872</f>
        <v>828.028625</v>
      </c>
    </row>
    <row r="1873" customFormat="false" ht="15" hidden="false" customHeight="false" outlineLevel="0" collapsed="false">
      <c r="J1873" s="30" t="n">
        <v>0.83675</v>
      </c>
      <c r="K1873" s="31" t="n">
        <f aca="false">MIN(MAX(IF($B16=1,$B6+$B7*(J1873-0.5),$B6),0),1)*IF(AND($B17=1,J1873&lt;$B8),1-$B9,1)*IF(AND($B18=1,J1873&lt;$B11),1-$B10,1)</f>
        <v>0.868375</v>
      </c>
      <c r="L1873" s="31" t="n">
        <f aca="false">L1872+K1873</f>
        <v>828.897</v>
      </c>
    </row>
    <row r="1874" customFormat="false" ht="15" hidden="false" customHeight="false" outlineLevel="0" collapsed="false">
      <c r="J1874" s="30" t="n">
        <v>0.83725</v>
      </c>
      <c r="K1874" s="31" t="n">
        <f aca="false">MIN(MAX(IF($B16=1,$B6+$B7*(J1874-0.5),$B6),0),1)*IF(AND($B17=1,J1874&lt;$B8),1-$B9,1)*IF(AND($B18=1,J1874&lt;$B11),1-$B10,1)</f>
        <v>0.868625</v>
      </c>
      <c r="L1874" s="31" t="n">
        <f aca="false">L1873+K1874</f>
        <v>829.765625</v>
      </c>
    </row>
    <row r="1875" customFormat="false" ht="15" hidden="false" customHeight="false" outlineLevel="0" collapsed="false">
      <c r="J1875" s="30" t="n">
        <v>0.83775</v>
      </c>
      <c r="K1875" s="31" t="n">
        <f aca="false">MIN(MAX(IF($B16=1,$B6+$B7*(J1875-0.5),$B6),0),1)*IF(AND($B17=1,J1875&lt;$B8),1-$B9,1)*IF(AND($B18=1,J1875&lt;$B11),1-$B10,1)</f>
        <v>0.868875</v>
      </c>
      <c r="L1875" s="31" t="n">
        <f aca="false">L1874+K1875</f>
        <v>830.6345</v>
      </c>
    </row>
    <row r="1876" customFormat="false" ht="15" hidden="false" customHeight="false" outlineLevel="0" collapsed="false">
      <c r="J1876" s="30" t="n">
        <v>0.83825</v>
      </c>
      <c r="K1876" s="31" t="n">
        <f aca="false">MIN(MAX(IF($B16=1,$B6+$B7*(J1876-0.5),$B6),0),1)*IF(AND($B17=1,J1876&lt;$B8),1-$B9,1)*IF(AND($B18=1,J1876&lt;$B11),1-$B10,1)</f>
        <v>0.869125</v>
      </c>
      <c r="L1876" s="31" t="n">
        <f aca="false">L1875+K1876</f>
        <v>831.503625</v>
      </c>
    </row>
    <row r="1877" customFormat="false" ht="15" hidden="false" customHeight="false" outlineLevel="0" collapsed="false">
      <c r="J1877" s="30" t="n">
        <v>0.83875</v>
      </c>
      <c r="K1877" s="31" t="n">
        <f aca="false">MIN(MAX(IF($B16=1,$B6+$B7*(J1877-0.5),$B6),0),1)*IF(AND($B17=1,J1877&lt;$B8),1-$B9,1)*IF(AND($B18=1,J1877&lt;$B11),1-$B10,1)</f>
        <v>0.869375</v>
      </c>
      <c r="L1877" s="31" t="n">
        <f aca="false">L1876+K1877</f>
        <v>832.373</v>
      </c>
    </row>
    <row r="1878" customFormat="false" ht="15" hidden="false" customHeight="false" outlineLevel="0" collapsed="false">
      <c r="J1878" s="30" t="n">
        <v>0.83925</v>
      </c>
      <c r="K1878" s="31" t="n">
        <f aca="false">MIN(MAX(IF($B16=1,$B6+$B7*(J1878-0.5),$B6),0),1)*IF(AND($B17=1,J1878&lt;$B8),1-$B9,1)*IF(AND($B18=1,J1878&lt;$B11),1-$B10,1)</f>
        <v>0.869625</v>
      </c>
      <c r="L1878" s="31" t="n">
        <f aca="false">L1877+K1878</f>
        <v>833.242625</v>
      </c>
    </row>
    <row r="1879" customFormat="false" ht="15" hidden="false" customHeight="false" outlineLevel="0" collapsed="false">
      <c r="J1879" s="30" t="n">
        <v>0.83975</v>
      </c>
      <c r="K1879" s="31" t="n">
        <f aca="false">MIN(MAX(IF($B16=1,$B6+$B7*(J1879-0.5),$B6),0),1)*IF(AND($B17=1,J1879&lt;$B8),1-$B9,1)*IF(AND($B18=1,J1879&lt;$B11),1-$B10,1)</f>
        <v>0.869875</v>
      </c>
      <c r="L1879" s="31" t="n">
        <f aca="false">L1878+K1879</f>
        <v>834.1125</v>
      </c>
    </row>
    <row r="1880" customFormat="false" ht="15" hidden="false" customHeight="false" outlineLevel="0" collapsed="false">
      <c r="J1880" s="30" t="n">
        <v>0.84025</v>
      </c>
      <c r="K1880" s="31" t="n">
        <f aca="false">MIN(MAX(IF($B16=1,$B6+$B7*(J1880-0.5),$B6),0),1)*IF(AND($B17=1,J1880&lt;$B8),1-$B9,1)*IF(AND($B18=1,J1880&lt;$B11),1-$B10,1)</f>
        <v>0.870125</v>
      </c>
      <c r="L1880" s="31" t="n">
        <f aca="false">L1879+K1880</f>
        <v>834.982625</v>
      </c>
    </row>
    <row r="1881" customFormat="false" ht="15" hidden="false" customHeight="false" outlineLevel="0" collapsed="false">
      <c r="J1881" s="30" t="n">
        <v>0.84075</v>
      </c>
      <c r="K1881" s="31" t="n">
        <f aca="false">MIN(MAX(IF($B16=1,$B6+$B7*(J1881-0.5),$B6),0),1)*IF(AND($B17=1,J1881&lt;$B8),1-$B9,1)*IF(AND($B18=1,J1881&lt;$B11),1-$B10,1)</f>
        <v>0.870375</v>
      </c>
      <c r="L1881" s="31" t="n">
        <f aca="false">L1880+K1881</f>
        <v>835.853</v>
      </c>
    </row>
    <row r="1882" customFormat="false" ht="15" hidden="false" customHeight="false" outlineLevel="0" collapsed="false">
      <c r="J1882" s="30" t="n">
        <v>0.84125</v>
      </c>
      <c r="K1882" s="31" t="n">
        <f aca="false">MIN(MAX(IF($B16=1,$B6+$B7*(J1882-0.5),$B6),0),1)*IF(AND($B17=1,J1882&lt;$B8),1-$B9,1)*IF(AND($B18=1,J1882&lt;$B11),1-$B10,1)</f>
        <v>0.870625</v>
      </c>
      <c r="L1882" s="31" t="n">
        <f aca="false">L1881+K1882</f>
        <v>836.723625</v>
      </c>
    </row>
    <row r="1883" customFormat="false" ht="15" hidden="false" customHeight="false" outlineLevel="0" collapsed="false">
      <c r="J1883" s="30" t="n">
        <v>0.84175</v>
      </c>
      <c r="K1883" s="31" t="n">
        <f aca="false">MIN(MAX(IF($B16=1,$B6+$B7*(J1883-0.5),$B6),0),1)*IF(AND($B17=1,J1883&lt;$B8),1-$B9,1)*IF(AND($B18=1,J1883&lt;$B11),1-$B10,1)</f>
        <v>0.870875</v>
      </c>
      <c r="L1883" s="31" t="n">
        <f aca="false">L1882+K1883</f>
        <v>837.5945</v>
      </c>
    </row>
    <row r="1884" customFormat="false" ht="15" hidden="false" customHeight="false" outlineLevel="0" collapsed="false">
      <c r="J1884" s="30" t="n">
        <v>0.84225</v>
      </c>
      <c r="K1884" s="31" t="n">
        <f aca="false">MIN(MAX(IF($B16=1,$B6+$B7*(J1884-0.5),$B6),0),1)*IF(AND($B17=1,J1884&lt;$B8),1-$B9,1)*IF(AND($B18=1,J1884&lt;$B11),1-$B10,1)</f>
        <v>0.871125</v>
      </c>
      <c r="L1884" s="31" t="n">
        <f aca="false">L1883+K1884</f>
        <v>838.465625</v>
      </c>
    </row>
    <row r="1885" customFormat="false" ht="15" hidden="false" customHeight="false" outlineLevel="0" collapsed="false">
      <c r="J1885" s="30" t="n">
        <v>0.84275</v>
      </c>
      <c r="K1885" s="31" t="n">
        <f aca="false">MIN(MAX(IF($B16=1,$B6+$B7*(J1885-0.5),$B6),0),1)*IF(AND($B17=1,J1885&lt;$B8),1-$B9,1)*IF(AND($B18=1,J1885&lt;$B11),1-$B10,1)</f>
        <v>0.871375</v>
      </c>
      <c r="L1885" s="31" t="n">
        <f aca="false">L1884+K1885</f>
        <v>839.337</v>
      </c>
    </row>
    <row r="1886" customFormat="false" ht="15" hidden="false" customHeight="false" outlineLevel="0" collapsed="false">
      <c r="J1886" s="30" t="n">
        <v>0.84325</v>
      </c>
      <c r="K1886" s="31" t="n">
        <f aca="false">MIN(MAX(IF($B16=1,$B6+$B7*(J1886-0.5),$B6),0),1)*IF(AND($B17=1,J1886&lt;$B8),1-$B9,1)*IF(AND($B18=1,J1886&lt;$B11),1-$B10,1)</f>
        <v>0.871625</v>
      </c>
      <c r="L1886" s="31" t="n">
        <f aca="false">L1885+K1886</f>
        <v>840.208625</v>
      </c>
    </row>
    <row r="1887" customFormat="false" ht="15" hidden="false" customHeight="false" outlineLevel="0" collapsed="false">
      <c r="J1887" s="30" t="n">
        <v>0.84375</v>
      </c>
      <c r="K1887" s="31" t="n">
        <f aca="false">MIN(MAX(IF($B16=1,$B6+$B7*(J1887-0.5),$B6),0),1)*IF(AND($B17=1,J1887&lt;$B8),1-$B9,1)*IF(AND($B18=1,J1887&lt;$B11),1-$B10,1)</f>
        <v>0.871875</v>
      </c>
      <c r="L1887" s="31" t="n">
        <f aca="false">L1886+K1887</f>
        <v>841.0805</v>
      </c>
    </row>
    <row r="1888" customFormat="false" ht="15" hidden="false" customHeight="false" outlineLevel="0" collapsed="false">
      <c r="J1888" s="30" t="n">
        <v>0.84425</v>
      </c>
      <c r="K1888" s="31" t="n">
        <f aca="false">MIN(MAX(IF($B16=1,$B6+$B7*(J1888-0.5),$B6),0),1)*IF(AND($B17=1,J1888&lt;$B8),1-$B9,1)*IF(AND($B18=1,J1888&lt;$B11),1-$B10,1)</f>
        <v>0.872125</v>
      </c>
      <c r="L1888" s="31" t="n">
        <f aca="false">L1887+K1888</f>
        <v>841.952625</v>
      </c>
    </row>
    <row r="1889" customFormat="false" ht="15" hidden="false" customHeight="false" outlineLevel="0" collapsed="false">
      <c r="J1889" s="30" t="n">
        <v>0.84475</v>
      </c>
      <c r="K1889" s="31" t="n">
        <f aca="false">MIN(MAX(IF($B16=1,$B6+$B7*(J1889-0.5),$B6),0),1)*IF(AND($B17=1,J1889&lt;$B8),1-$B9,1)*IF(AND($B18=1,J1889&lt;$B11),1-$B10,1)</f>
        <v>0.872375</v>
      </c>
      <c r="L1889" s="31" t="n">
        <f aca="false">L1888+K1889</f>
        <v>842.825</v>
      </c>
    </row>
    <row r="1890" customFormat="false" ht="15" hidden="false" customHeight="false" outlineLevel="0" collapsed="false">
      <c r="J1890" s="30" t="n">
        <v>0.84525</v>
      </c>
      <c r="K1890" s="31" t="n">
        <f aca="false">MIN(MAX(IF($B16=1,$B6+$B7*(J1890-0.5),$B6),0),1)*IF(AND($B17=1,J1890&lt;$B8),1-$B9,1)*IF(AND($B18=1,J1890&lt;$B11),1-$B10,1)</f>
        <v>0.872625</v>
      </c>
      <c r="L1890" s="31" t="n">
        <f aca="false">L1889+K1890</f>
        <v>843.697625</v>
      </c>
    </row>
    <row r="1891" customFormat="false" ht="15" hidden="false" customHeight="false" outlineLevel="0" collapsed="false">
      <c r="J1891" s="30" t="n">
        <v>0.84575</v>
      </c>
      <c r="K1891" s="31" t="n">
        <f aca="false">MIN(MAX(IF($B16=1,$B6+$B7*(J1891-0.5),$B6),0),1)*IF(AND($B17=1,J1891&lt;$B8),1-$B9,1)*IF(AND($B18=1,J1891&lt;$B11),1-$B10,1)</f>
        <v>0.872875</v>
      </c>
      <c r="L1891" s="31" t="n">
        <f aca="false">L1890+K1891</f>
        <v>844.5705</v>
      </c>
    </row>
    <row r="1892" customFormat="false" ht="15" hidden="false" customHeight="false" outlineLevel="0" collapsed="false">
      <c r="J1892" s="30" t="n">
        <v>0.84625</v>
      </c>
      <c r="K1892" s="31" t="n">
        <f aca="false">MIN(MAX(IF($B16=1,$B6+$B7*(J1892-0.5),$B6),0),1)*IF(AND($B17=1,J1892&lt;$B8),1-$B9,1)*IF(AND($B18=1,J1892&lt;$B11),1-$B10,1)</f>
        <v>0.873125</v>
      </c>
      <c r="L1892" s="31" t="n">
        <f aca="false">L1891+K1892</f>
        <v>845.443625</v>
      </c>
    </row>
    <row r="1893" customFormat="false" ht="15" hidden="false" customHeight="false" outlineLevel="0" collapsed="false">
      <c r="J1893" s="30" t="n">
        <v>0.84675</v>
      </c>
      <c r="K1893" s="31" t="n">
        <f aca="false">MIN(MAX(IF($B16=1,$B6+$B7*(J1893-0.5),$B6),0),1)*IF(AND($B17=1,J1893&lt;$B8),1-$B9,1)*IF(AND($B18=1,J1893&lt;$B11),1-$B10,1)</f>
        <v>0.873375</v>
      </c>
      <c r="L1893" s="31" t="n">
        <f aca="false">L1892+K1893</f>
        <v>846.317</v>
      </c>
    </row>
    <row r="1894" customFormat="false" ht="15" hidden="false" customHeight="false" outlineLevel="0" collapsed="false">
      <c r="J1894" s="30" t="n">
        <v>0.84725</v>
      </c>
      <c r="K1894" s="31" t="n">
        <f aca="false">MIN(MAX(IF($B16=1,$B6+$B7*(J1894-0.5),$B6),0),1)*IF(AND($B17=1,J1894&lt;$B8),1-$B9,1)*IF(AND($B18=1,J1894&lt;$B11),1-$B10,1)</f>
        <v>0.873625</v>
      </c>
      <c r="L1894" s="31" t="n">
        <f aca="false">L1893+K1894</f>
        <v>847.190625</v>
      </c>
    </row>
    <row r="1895" customFormat="false" ht="15" hidden="false" customHeight="false" outlineLevel="0" collapsed="false">
      <c r="J1895" s="30" t="n">
        <v>0.84775</v>
      </c>
      <c r="K1895" s="31" t="n">
        <f aca="false">MIN(MAX(IF($B16=1,$B6+$B7*(J1895-0.5),$B6),0),1)*IF(AND($B17=1,J1895&lt;$B8),1-$B9,1)*IF(AND($B18=1,J1895&lt;$B11),1-$B10,1)</f>
        <v>0.873875</v>
      </c>
      <c r="L1895" s="31" t="n">
        <f aca="false">L1894+K1895</f>
        <v>848.0645</v>
      </c>
    </row>
    <row r="1896" customFormat="false" ht="15" hidden="false" customHeight="false" outlineLevel="0" collapsed="false">
      <c r="J1896" s="30" t="n">
        <v>0.84825</v>
      </c>
      <c r="K1896" s="31" t="n">
        <f aca="false">MIN(MAX(IF($B16=1,$B6+$B7*(J1896-0.5),$B6),0),1)*IF(AND($B17=1,J1896&lt;$B8),1-$B9,1)*IF(AND($B18=1,J1896&lt;$B11),1-$B10,1)</f>
        <v>0.874125</v>
      </c>
      <c r="L1896" s="31" t="n">
        <f aca="false">L1895+K1896</f>
        <v>848.938625</v>
      </c>
    </row>
    <row r="1897" customFormat="false" ht="15" hidden="false" customHeight="false" outlineLevel="0" collapsed="false">
      <c r="J1897" s="30" t="n">
        <v>0.84875</v>
      </c>
      <c r="K1897" s="31" t="n">
        <f aca="false">MIN(MAX(IF($B16=1,$B6+$B7*(J1897-0.5),$B6),0),1)*IF(AND($B17=1,J1897&lt;$B8),1-$B9,1)*IF(AND($B18=1,J1897&lt;$B11),1-$B10,1)</f>
        <v>0.874375</v>
      </c>
      <c r="L1897" s="31" t="n">
        <f aca="false">L1896+K1897</f>
        <v>849.813</v>
      </c>
    </row>
    <row r="1898" customFormat="false" ht="15" hidden="false" customHeight="false" outlineLevel="0" collapsed="false">
      <c r="J1898" s="30" t="n">
        <v>0.84925</v>
      </c>
      <c r="K1898" s="31" t="n">
        <f aca="false">MIN(MAX(IF($B16=1,$B6+$B7*(J1898-0.5),$B6),0),1)*IF(AND($B17=1,J1898&lt;$B8),1-$B9,1)*IF(AND($B18=1,J1898&lt;$B11),1-$B10,1)</f>
        <v>0.874625</v>
      </c>
      <c r="L1898" s="31" t="n">
        <f aca="false">L1897+K1898</f>
        <v>850.687625</v>
      </c>
    </row>
    <row r="1899" customFormat="false" ht="15" hidden="false" customHeight="false" outlineLevel="0" collapsed="false">
      <c r="J1899" s="30" t="n">
        <v>0.84975</v>
      </c>
      <c r="K1899" s="31" t="n">
        <f aca="false">MIN(MAX(IF($B16=1,$B6+$B7*(J1899-0.5),$B6),0),1)*IF(AND($B17=1,J1899&lt;$B8),1-$B9,1)*IF(AND($B18=1,J1899&lt;$B11),1-$B10,1)</f>
        <v>0.874875</v>
      </c>
      <c r="L1899" s="31" t="n">
        <f aca="false">L1898+K1899</f>
        <v>851.5625</v>
      </c>
    </row>
    <row r="1900" customFormat="false" ht="15" hidden="false" customHeight="false" outlineLevel="0" collapsed="false">
      <c r="J1900" s="30" t="n">
        <v>0.85025</v>
      </c>
      <c r="K1900" s="31" t="n">
        <f aca="false">MIN(MAX(IF($B16=1,$B6+$B7*(J1900-0.5),$B6),0),1)*IF(AND($B17=1,J1900&lt;$B8),1-$B9,1)*IF(AND($B18=1,J1900&lt;$B11),1-$B10,1)</f>
        <v>0.875125</v>
      </c>
      <c r="L1900" s="31" t="n">
        <f aca="false">L1899+K1900</f>
        <v>852.437625</v>
      </c>
    </row>
    <row r="1901" customFormat="false" ht="15" hidden="false" customHeight="false" outlineLevel="0" collapsed="false">
      <c r="J1901" s="30" t="n">
        <v>0.85075</v>
      </c>
      <c r="K1901" s="31" t="n">
        <f aca="false">MIN(MAX(IF($B16=1,$B6+$B7*(J1901-0.5),$B6),0),1)*IF(AND($B17=1,J1901&lt;$B8),1-$B9,1)*IF(AND($B18=1,J1901&lt;$B11),1-$B10,1)</f>
        <v>0.875375</v>
      </c>
      <c r="L1901" s="31" t="n">
        <f aca="false">L1900+K1901</f>
        <v>853.313</v>
      </c>
    </row>
    <row r="1902" customFormat="false" ht="15" hidden="false" customHeight="false" outlineLevel="0" collapsed="false">
      <c r="J1902" s="30" t="n">
        <v>0.85125</v>
      </c>
      <c r="K1902" s="31" t="n">
        <f aca="false">MIN(MAX(IF($B16=1,$B6+$B7*(J1902-0.5),$B6),0),1)*IF(AND($B17=1,J1902&lt;$B8),1-$B9,1)*IF(AND($B18=1,J1902&lt;$B11),1-$B10,1)</f>
        <v>0.875625</v>
      </c>
      <c r="L1902" s="31" t="n">
        <f aca="false">L1901+K1902</f>
        <v>854.188625</v>
      </c>
    </row>
    <row r="1903" customFormat="false" ht="15" hidden="false" customHeight="false" outlineLevel="0" collapsed="false">
      <c r="J1903" s="30" t="n">
        <v>0.85175</v>
      </c>
      <c r="K1903" s="31" t="n">
        <f aca="false">MIN(MAX(IF($B16=1,$B6+$B7*(J1903-0.5),$B6),0),1)*IF(AND($B17=1,J1903&lt;$B8),1-$B9,1)*IF(AND($B18=1,J1903&lt;$B11),1-$B10,1)</f>
        <v>0.875875</v>
      </c>
      <c r="L1903" s="31" t="n">
        <f aca="false">L1902+K1903</f>
        <v>855.0645</v>
      </c>
    </row>
    <row r="1904" customFormat="false" ht="15" hidden="false" customHeight="false" outlineLevel="0" collapsed="false">
      <c r="J1904" s="30" t="n">
        <v>0.85225</v>
      </c>
      <c r="K1904" s="31" t="n">
        <f aca="false">MIN(MAX(IF($B16=1,$B6+$B7*(J1904-0.5),$B6),0),1)*IF(AND($B17=1,J1904&lt;$B8),1-$B9,1)*IF(AND($B18=1,J1904&lt;$B11),1-$B10,1)</f>
        <v>0.876125</v>
      </c>
      <c r="L1904" s="31" t="n">
        <f aca="false">L1903+K1904</f>
        <v>855.940625</v>
      </c>
    </row>
    <row r="1905" customFormat="false" ht="15" hidden="false" customHeight="false" outlineLevel="0" collapsed="false">
      <c r="J1905" s="30" t="n">
        <v>0.85275</v>
      </c>
      <c r="K1905" s="31" t="n">
        <f aca="false">MIN(MAX(IF($B16=1,$B6+$B7*(J1905-0.5),$B6),0),1)*IF(AND($B17=1,J1905&lt;$B8),1-$B9,1)*IF(AND($B18=1,J1905&lt;$B11),1-$B10,1)</f>
        <v>0.876375</v>
      </c>
      <c r="L1905" s="31" t="n">
        <f aca="false">L1904+K1905</f>
        <v>856.817</v>
      </c>
    </row>
    <row r="1906" customFormat="false" ht="15" hidden="false" customHeight="false" outlineLevel="0" collapsed="false">
      <c r="J1906" s="30" t="n">
        <v>0.85325</v>
      </c>
      <c r="K1906" s="31" t="n">
        <f aca="false">MIN(MAX(IF($B16=1,$B6+$B7*(J1906-0.5),$B6),0),1)*IF(AND($B17=1,J1906&lt;$B8),1-$B9,1)*IF(AND($B18=1,J1906&lt;$B11),1-$B10,1)</f>
        <v>0.876625</v>
      </c>
      <c r="L1906" s="31" t="n">
        <f aca="false">L1905+K1906</f>
        <v>857.693625</v>
      </c>
    </row>
    <row r="1907" customFormat="false" ht="15" hidden="false" customHeight="false" outlineLevel="0" collapsed="false">
      <c r="J1907" s="30" t="n">
        <v>0.85375</v>
      </c>
      <c r="K1907" s="31" t="n">
        <f aca="false">MIN(MAX(IF($B16=1,$B6+$B7*(J1907-0.5),$B6),0),1)*IF(AND($B17=1,J1907&lt;$B8),1-$B9,1)*IF(AND($B18=1,J1907&lt;$B11),1-$B10,1)</f>
        <v>0.876875</v>
      </c>
      <c r="L1907" s="31" t="n">
        <f aca="false">L1906+K1907</f>
        <v>858.5705</v>
      </c>
    </row>
    <row r="1908" customFormat="false" ht="15" hidden="false" customHeight="false" outlineLevel="0" collapsed="false">
      <c r="J1908" s="30" t="n">
        <v>0.85425</v>
      </c>
      <c r="K1908" s="31" t="n">
        <f aca="false">MIN(MAX(IF($B16=1,$B6+$B7*(J1908-0.5),$B6),0),1)*IF(AND($B17=1,J1908&lt;$B8),1-$B9,1)*IF(AND($B18=1,J1908&lt;$B11),1-$B10,1)</f>
        <v>0.877125</v>
      </c>
      <c r="L1908" s="31" t="n">
        <f aca="false">L1907+K1908</f>
        <v>859.447625</v>
      </c>
    </row>
    <row r="1909" customFormat="false" ht="15" hidden="false" customHeight="false" outlineLevel="0" collapsed="false">
      <c r="J1909" s="30" t="n">
        <v>0.85475</v>
      </c>
      <c r="K1909" s="31" t="n">
        <f aca="false">MIN(MAX(IF($B16=1,$B6+$B7*(J1909-0.5),$B6),0),1)*IF(AND($B17=1,J1909&lt;$B8),1-$B9,1)*IF(AND($B18=1,J1909&lt;$B11),1-$B10,1)</f>
        <v>0.877375</v>
      </c>
      <c r="L1909" s="31" t="n">
        <f aca="false">L1908+K1909</f>
        <v>860.325</v>
      </c>
    </row>
    <row r="1910" customFormat="false" ht="15" hidden="false" customHeight="false" outlineLevel="0" collapsed="false">
      <c r="J1910" s="30" t="n">
        <v>0.85525</v>
      </c>
      <c r="K1910" s="31" t="n">
        <f aca="false">MIN(MAX(IF($B16=1,$B6+$B7*(J1910-0.5),$B6),0),1)*IF(AND($B17=1,J1910&lt;$B8),1-$B9,1)*IF(AND($B18=1,J1910&lt;$B11),1-$B10,1)</f>
        <v>0.877625</v>
      </c>
      <c r="L1910" s="31" t="n">
        <f aca="false">L1909+K1910</f>
        <v>861.202625</v>
      </c>
    </row>
    <row r="1911" customFormat="false" ht="15" hidden="false" customHeight="false" outlineLevel="0" collapsed="false">
      <c r="J1911" s="30" t="n">
        <v>0.85575</v>
      </c>
      <c r="K1911" s="31" t="n">
        <f aca="false">MIN(MAX(IF($B16=1,$B6+$B7*(J1911-0.5),$B6),0),1)*IF(AND($B17=1,J1911&lt;$B8),1-$B9,1)*IF(AND($B18=1,J1911&lt;$B11),1-$B10,1)</f>
        <v>0.877875</v>
      </c>
      <c r="L1911" s="31" t="n">
        <f aca="false">L1910+K1911</f>
        <v>862.0805</v>
      </c>
    </row>
    <row r="1912" customFormat="false" ht="15" hidden="false" customHeight="false" outlineLevel="0" collapsed="false">
      <c r="J1912" s="30" t="n">
        <v>0.85625</v>
      </c>
      <c r="K1912" s="31" t="n">
        <f aca="false">MIN(MAX(IF($B16=1,$B6+$B7*(J1912-0.5),$B6),0),1)*IF(AND($B17=1,J1912&lt;$B8),1-$B9,1)*IF(AND($B18=1,J1912&lt;$B11),1-$B10,1)</f>
        <v>0.878125</v>
      </c>
      <c r="L1912" s="31" t="n">
        <f aca="false">L1911+K1912</f>
        <v>862.958625</v>
      </c>
    </row>
    <row r="1913" customFormat="false" ht="15" hidden="false" customHeight="false" outlineLevel="0" collapsed="false">
      <c r="J1913" s="30" t="n">
        <v>0.85675</v>
      </c>
      <c r="K1913" s="31" t="n">
        <f aca="false">MIN(MAX(IF($B16=1,$B6+$B7*(J1913-0.5),$B6),0),1)*IF(AND($B17=1,J1913&lt;$B8),1-$B9,1)*IF(AND($B18=1,J1913&lt;$B11),1-$B10,1)</f>
        <v>0.878375</v>
      </c>
      <c r="L1913" s="31" t="n">
        <f aca="false">L1912+K1913</f>
        <v>863.837</v>
      </c>
    </row>
    <row r="1914" customFormat="false" ht="15" hidden="false" customHeight="false" outlineLevel="0" collapsed="false">
      <c r="J1914" s="30" t="n">
        <v>0.85725</v>
      </c>
      <c r="K1914" s="31" t="n">
        <f aca="false">MIN(MAX(IF($B16=1,$B6+$B7*(J1914-0.5),$B6),0),1)*IF(AND($B17=1,J1914&lt;$B8),1-$B9,1)*IF(AND($B18=1,J1914&lt;$B11),1-$B10,1)</f>
        <v>0.878625</v>
      </c>
      <c r="L1914" s="31" t="n">
        <f aca="false">L1913+K1914</f>
        <v>864.715625</v>
      </c>
    </row>
    <row r="1915" customFormat="false" ht="15" hidden="false" customHeight="false" outlineLevel="0" collapsed="false">
      <c r="J1915" s="30" t="n">
        <v>0.85775</v>
      </c>
      <c r="K1915" s="31" t="n">
        <f aca="false">MIN(MAX(IF($B16=1,$B6+$B7*(J1915-0.5),$B6),0),1)*IF(AND($B17=1,J1915&lt;$B8),1-$B9,1)*IF(AND($B18=1,J1915&lt;$B11),1-$B10,1)</f>
        <v>0.878875</v>
      </c>
      <c r="L1915" s="31" t="n">
        <f aca="false">L1914+K1915</f>
        <v>865.5945</v>
      </c>
    </row>
    <row r="1916" customFormat="false" ht="15" hidden="false" customHeight="false" outlineLevel="0" collapsed="false">
      <c r="J1916" s="30" t="n">
        <v>0.85825</v>
      </c>
      <c r="K1916" s="31" t="n">
        <f aca="false">MIN(MAX(IF($B16=1,$B6+$B7*(J1916-0.5),$B6),0),1)*IF(AND($B17=1,J1916&lt;$B8),1-$B9,1)*IF(AND($B18=1,J1916&lt;$B11),1-$B10,1)</f>
        <v>0.879125</v>
      </c>
      <c r="L1916" s="31" t="n">
        <f aca="false">L1915+K1916</f>
        <v>866.473625</v>
      </c>
    </row>
    <row r="1917" customFormat="false" ht="15" hidden="false" customHeight="false" outlineLevel="0" collapsed="false">
      <c r="J1917" s="30" t="n">
        <v>0.85875</v>
      </c>
      <c r="K1917" s="31" t="n">
        <f aca="false">MIN(MAX(IF($B16=1,$B6+$B7*(J1917-0.5),$B6),0),1)*IF(AND($B17=1,J1917&lt;$B8),1-$B9,1)*IF(AND($B18=1,J1917&lt;$B11),1-$B10,1)</f>
        <v>0.879375</v>
      </c>
      <c r="L1917" s="31" t="n">
        <f aca="false">L1916+K1917</f>
        <v>867.353</v>
      </c>
    </row>
    <row r="1918" customFormat="false" ht="15" hidden="false" customHeight="false" outlineLevel="0" collapsed="false">
      <c r="J1918" s="30" t="n">
        <v>0.85925</v>
      </c>
      <c r="K1918" s="31" t="n">
        <f aca="false">MIN(MAX(IF($B16=1,$B6+$B7*(J1918-0.5),$B6),0),1)*IF(AND($B17=1,J1918&lt;$B8),1-$B9,1)*IF(AND($B18=1,J1918&lt;$B11),1-$B10,1)</f>
        <v>0.879625</v>
      </c>
      <c r="L1918" s="31" t="n">
        <f aca="false">L1917+K1918</f>
        <v>868.232625</v>
      </c>
    </row>
    <row r="1919" customFormat="false" ht="15" hidden="false" customHeight="false" outlineLevel="0" collapsed="false">
      <c r="J1919" s="30" t="n">
        <v>0.85975</v>
      </c>
      <c r="K1919" s="31" t="n">
        <f aca="false">MIN(MAX(IF($B16=1,$B6+$B7*(J1919-0.5),$B6),0),1)*IF(AND($B17=1,J1919&lt;$B8),1-$B9,1)*IF(AND($B18=1,J1919&lt;$B11),1-$B10,1)</f>
        <v>0.879875</v>
      </c>
      <c r="L1919" s="31" t="n">
        <f aca="false">L1918+K1919</f>
        <v>869.1125</v>
      </c>
    </row>
    <row r="1920" customFormat="false" ht="15" hidden="false" customHeight="false" outlineLevel="0" collapsed="false">
      <c r="J1920" s="30" t="n">
        <v>0.86025</v>
      </c>
      <c r="K1920" s="31" t="n">
        <f aca="false">MIN(MAX(IF($B16=1,$B6+$B7*(J1920-0.5),$B6),0),1)*IF(AND($B17=1,J1920&lt;$B8),1-$B9,1)*IF(AND($B18=1,J1920&lt;$B11),1-$B10,1)</f>
        <v>0.880125</v>
      </c>
      <c r="L1920" s="31" t="n">
        <f aca="false">L1919+K1920</f>
        <v>869.992625</v>
      </c>
    </row>
    <row r="1921" customFormat="false" ht="15" hidden="false" customHeight="false" outlineLevel="0" collapsed="false">
      <c r="J1921" s="30" t="n">
        <v>0.86075</v>
      </c>
      <c r="K1921" s="31" t="n">
        <f aca="false">MIN(MAX(IF($B16=1,$B6+$B7*(J1921-0.5),$B6),0),1)*IF(AND($B17=1,J1921&lt;$B8),1-$B9,1)*IF(AND($B18=1,J1921&lt;$B11),1-$B10,1)</f>
        <v>0.880375</v>
      </c>
      <c r="L1921" s="31" t="n">
        <f aca="false">L1920+K1921</f>
        <v>870.873</v>
      </c>
    </row>
    <row r="1922" customFormat="false" ht="15" hidden="false" customHeight="false" outlineLevel="0" collapsed="false">
      <c r="J1922" s="30" t="n">
        <v>0.86125</v>
      </c>
      <c r="K1922" s="31" t="n">
        <f aca="false">MIN(MAX(IF($B16=1,$B6+$B7*(J1922-0.5),$B6),0),1)*IF(AND($B17=1,J1922&lt;$B8),1-$B9,1)*IF(AND($B18=1,J1922&lt;$B11),1-$B10,1)</f>
        <v>0.880625</v>
      </c>
      <c r="L1922" s="31" t="n">
        <f aca="false">L1921+K1922</f>
        <v>871.753625</v>
      </c>
    </row>
    <row r="1923" customFormat="false" ht="15" hidden="false" customHeight="false" outlineLevel="0" collapsed="false">
      <c r="J1923" s="30" t="n">
        <v>0.86175</v>
      </c>
      <c r="K1923" s="31" t="n">
        <f aca="false">MIN(MAX(IF($B16=1,$B6+$B7*(J1923-0.5),$B6),0),1)*IF(AND($B17=1,J1923&lt;$B8),1-$B9,1)*IF(AND($B18=1,J1923&lt;$B11),1-$B10,1)</f>
        <v>0.880875</v>
      </c>
      <c r="L1923" s="31" t="n">
        <f aca="false">L1922+K1923</f>
        <v>872.6345</v>
      </c>
    </row>
    <row r="1924" customFormat="false" ht="15" hidden="false" customHeight="false" outlineLevel="0" collapsed="false">
      <c r="J1924" s="30" t="n">
        <v>0.86225</v>
      </c>
      <c r="K1924" s="31" t="n">
        <f aca="false">MIN(MAX(IF($B16=1,$B6+$B7*(J1924-0.5),$B6),0),1)*IF(AND($B17=1,J1924&lt;$B8),1-$B9,1)*IF(AND($B18=1,J1924&lt;$B11),1-$B10,1)</f>
        <v>0.881125</v>
      </c>
      <c r="L1924" s="31" t="n">
        <f aca="false">L1923+K1924</f>
        <v>873.515625</v>
      </c>
    </row>
    <row r="1925" customFormat="false" ht="15" hidden="false" customHeight="false" outlineLevel="0" collapsed="false">
      <c r="J1925" s="30" t="n">
        <v>0.86275</v>
      </c>
      <c r="K1925" s="31" t="n">
        <f aca="false">MIN(MAX(IF($B16=1,$B6+$B7*(J1925-0.5),$B6),0),1)*IF(AND($B17=1,J1925&lt;$B8),1-$B9,1)*IF(AND($B18=1,J1925&lt;$B11),1-$B10,1)</f>
        <v>0.881375</v>
      </c>
      <c r="L1925" s="31" t="n">
        <f aca="false">L1924+K1925</f>
        <v>874.397</v>
      </c>
    </row>
    <row r="1926" customFormat="false" ht="15" hidden="false" customHeight="false" outlineLevel="0" collapsed="false">
      <c r="J1926" s="30" t="n">
        <v>0.86325</v>
      </c>
      <c r="K1926" s="31" t="n">
        <f aca="false">MIN(MAX(IF($B16=1,$B6+$B7*(J1926-0.5),$B6),0),1)*IF(AND($B17=1,J1926&lt;$B8),1-$B9,1)*IF(AND($B18=1,J1926&lt;$B11),1-$B10,1)</f>
        <v>0.881625</v>
      </c>
      <c r="L1926" s="31" t="n">
        <f aca="false">L1925+K1926</f>
        <v>875.278625</v>
      </c>
    </row>
    <row r="1927" customFormat="false" ht="15" hidden="false" customHeight="false" outlineLevel="0" collapsed="false">
      <c r="J1927" s="30" t="n">
        <v>0.86375</v>
      </c>
      <c r="K1927" s="31" t="n">
        <f aca="false">MIN(MAX(IF($B16=1,$B6+$B7*(J1927-0.5),$B6),0),1)*IF(AND($B17=1,J1927&lt;$B8),1-$B9,1)*IF(AND($B18=1,J1927&lt;$B11),1-$B10,1)</f>
        <v>0.881875</v>
      </c>
      <c r="L1927" s="31" t="n">
        <f aca="false">L1926+K1927</f>
        <v>876.1605</v>
      </c>
    </row>
    <row r="1928" customFormat="false" ht="15" hidden="false" customHeight="false" outlineLevel="0" collapsed="false">
      <c r="J1928" s="30" t="n">
        <v>0.86425</v>
      </c>
      <c r="K1928" s="31" t="n">
        <f aca="false">MIN(MAX(IF($B16=1,$B6+$B7*(J1928-0.5),$B6),0),1)*IF(AND($B17=1,J1928&lt;$B8),1-$B9,1)*IF(AND($B18=1,J1928&lt;$B11),1-$B10,1)</f>
        <v>0.882125</v>
      </c>
      <c r="L1928" s="31" t="n">
        <f aca="false">L1927+K1928</f>
        <v>877.042625</v>
      </c>
    </row>
    <row r="1929" customFormat="false" ht="15" hidden="false" customHeight="false" outlineLevel="0" collapsed="false">
      <c r="J1929" s="30" t="n">
        <v>0.86475</v>
      </c>
      <c r="K1929" s="31" t="n">
        <f aca="false">MIN(MAX(IF($B16=1,$B6+$B7*(J1929-0.5),$B6),0),1)*IF(AND($B17=1,J1929&lt;$B8),1-$B9,1)*IF(AND($B18=1,J1929&lt;$B11),1-$B10,1)</f>
        <v>0.882375</v>
      </c>
      <c r="L1929" s="31" t="n">
        <f aca="false">L1928+K1929</f>
        <v>877.925</v>
      </c>
    </row>
    <row r="1930" customFormat="false" ht="15" hidden="false" customHeight="false" outlineLevel="0" collapsed="false">
      <c r="J1930" s="30" t="n">
        <v>0.86525</v>
      </c>
      <c r="K1930" s="31" t="n">
        <f aca="false">MIN(MAX(IF($B16=1,$B6+$B7*(J1930-0.5),$B6),0),1)*IF(AND($B17=1,J1930&lt;$B8),1-$B9,1)*IF(AND($B18=1,J1930&lt;$B11),1-$B10,1)</f>
        <v>0.882625</v>
      </c>
      <c r="L1930" s="31" t="n">
        <f aca="false">L1929+K1930</f>
        <v>878.807625</v>
      </c>
    </row>
    <row r="1931" customFormat="false" ht="15" hidden="false" customHeight="false" outlineLevel="0" collapsed="false">
      <c r="J1931" s="30" t="n">
        <v>0.86575</v>
      </c>
      <c r="K1931" s="31" t="n">
        <f aca="false">MIN(MAX(IF($B16=1,$B6+$B7*(J1931-0.5),$B6),0),1)*IF(AND($B17=1,J1931&lt;$B8),1-$B9,1)*IF(AND($B18=1,J1931&lt;$B11),1-$B10,1)</f>
        <v>0.882875</v>
      </c>
      <c r="L1931" s="31" t="n">
        <f aca="false">L1930+K1931</f>
        <v>879.6905</v>
      </c>
    </row>
    <row r="1932" customFormat="false" ht="15" hidden="false" customHeight="false" outlineLevel="0" collapsed="false">
      <c r="J1932" s="30" t="n">
        <v>0.86625</v>
      </c>
      <c r="K1932" s="31" t="n">
        <f aca="false">MIN(MAX(IF($B16=1,$B6+$B7*(J1932-0.5),$B6),0),1)*IF(AND($B17=1,J1932&lt;$B8),1-$B9,1)*IF(AND($B18=1,J1932&lt;$B11),1-$B10,1)</f>
        <v>0.883125</v>
      </c>
      <c r="L1932" s="31" t="n">
        <f aca="false">L1931+K1932</f>
        <v>880.573625</v>
      </c>
    </row>
    <row r="1933" customFormat="false" ht="15" hidden="false" customHeight="false" outlineLevel="0" collapsed="false">
      <c r="J1933" s="30" t="n">
        <v>0.86675</v>
      </c>
      <c r="K1933" s="31" t="n">
        <f aca="false">MIN(MAX(IF($B16=1,$B6+$B7*(J1933-0.5),$B6),0),1)*IF(AND($B17=1,J1933&lt;$B8),1-$B9,1)*IF(AND($B18=1,J1933&lt;$B11),1-$B10,1)</f>
        <v>0.883375</v>
      </c>
      <c r="L1933" s="31" t="n">
        <f aca="false">L1932+K1933</f>
        <v>881.457</v>
      </c>
    </row>
    <row r="1934" customFormat="false" ht="15" hidden="false" customHeight="false" outlineLevel="0" collapsed="false">
      <c r="J1934" s="30" t="n">
        <v>0.86725</v>
      </c>
      <c r="K1934" s="31" t="n">
        <f aca="false">MIN(MAX(IF($B16=1,$B6+$B7*(J1934-0.5),$B6),0),1)*IF(AND($B17=1,J1934&lt;$B8),1-$B9,1)*IF(AND($B18=1,J1934&lt;$B11),1-$B10,1)</f>
        <v>0.883625</v>
      </c>
      <c r="L1934" s="31" t="n">
        <f aca="false">L1933+K1934</f>
        <v>882.340625</v>
      </c>
    </row>
    <row r="1935" customFormat="false" ht="15" hidden="false" customHeight="false" outlineLevel="0" collapsed="false">
      <c r="J1935" s="30" t="n">
        <v>0.86775</v>
      </c>
      <c r="K1935" s="31" t="n">
        <f aca="false">MIN(MAX(IF($B16=1,$B6+$B7*(J1935-0.5),$B6),0),1)*IF(AND($B17=1,J1935&lt;$B8),1-$B9,1)*IF(AND($B18=1,J1935&lt;$B11),1-$B10,1)</f>
        <v>0.883875</v>
      </c>
      <c r="L1935" s="31" t="n">
        <f aca="false">L1934+K1935</f>
        <v>883.2245</v>
      </c>
    </row>
    <row r="1936" customFormat="false" ht="15" hidden="false" customHeight="false" outlineLevel="0" collapsed="false">
      <c r="J1936" s="30" t="n">
        <v>0.86825</v>
      </c>
      <c r="K1936" s="31" t="n">
        <f aca="false">MIN(MAX(IF($B16=1,$B6+$B7*(J1936-0.5),$B6),0),1)*IF(AND($B17=1,J1936&lt;$B8),1-$B9,1)*IF(AND($B18=1,J1936&lt;$B11),1-$B10,1)</f>
        <v>0.884125</v>
      </c>
      <c r="L1936" s="31" t="n">
        <f aca="false">L1935+K1936</f>
        <v>884.108625</v>
      </c>
    </row>
    <row r="1937" customFormat="false" ht="15" hidden="false" customHeight="false" outlineLevel="0" collapsed="false">
      <c r="J1937" s="30" t="n">
        <v>0.86875</v>
      </c>
      <c r="K1937" s="31" t="n">
        <f aca="false">MIN(MAX(IF($B16=1,$B6+$B7*(J1937-0.5),$B6),0),1)*IF(AND($B17=1,J1937&lt;$B8),1-$B9,1)*IF(AND($B18=1,J1937&lt;$B11),1-$B10,1)</f>
        <v>0.884375</v>
      </c>
      <c r="L1937" s="31" t="n">
        <f aca="false">L1936+K1937</f>
        <v>884.993</v>
      </c>
    </row>
    <row r="1938" customFormat="false" ht="15" hidden="false" customHeight="false" outlineLevel="0" collapsed="false">
      <c r="J1938" s="30" t="n">
        <v>0.86925</v>
      </c>
      <c r="K1938" s="31" t="n">
        <f aca="false">MIN(MAX(IF($B16=1,$B6+$B7*(J1938-0.5),$B6),0),1)*IF(AND($B17=1,J1938&lt;$B8),1-$B9,1)*IF(AND($B18=1,J1938&lt;$B11),1-$B10,1)</f>
        <v>0.884625</v>
      </c>
      <c r="L1938" s="31" t="n">
        <f aca="false">L1937+K1938</f>
        <v>885.877625</v>
      </c>
    </row>
    <row r="1939" customFormat="false" ht="15" hidden="false" customHeight="false" outlineLevel="0" collapsed="false">
      <c r="J1939" s="30" t="n">
        <v>0.86975</v>
      </c>
      <c r="K1939" s="31" t="n">
        <f aca="false">MIN(MAX(IF($B16=1,$B6+$B7*(J1939-0.5),$B6),0),1)*IF(AND($B17=1,J1939&lt;$B8),1-$B9,1)*IF(AND($B18=1,J1939&lt;$B11),1-$B10,1)</f>
        <v>0.884875</v>
      </c>
      <c r="L1939" s="31" t="n">
        <f aca="false">L1938+K1939</f>
        <v>886.7625</v>
      </c>
    </row>
    <row r="1940" customFormat="false" ht="15" hidden="false" customHeight="false" outlineLevel="0" collapsed="false">
      <c r="J1940" s="30" t="n">
        <v>0.87025</v>
      </c>
      <c r="K1940" s="31" t="n">
        <f aca="false">MIN(MAX(IF($B16=1,$B6+$B7*(J1940-0.5),$B6),0),1)*IF(AND($B17=1,J1940&lt;$B8),1-$B9,1)*IF(AND($B18=1,J1940&lt;$B11),1-$B10,1)</f>
        <v>0.885125</v>
      </c>
      <c r="L1940" s="31" t="n">
        <f aca="false">L1939+K1940</f>
        <v>887.647625</v>
      </c>
    </row>
    <row r="1941" customFormat="false" ht="15" hidden="false" customHeight="false" outlineLevel="0" collapsed="false">
      <c r="J1941" s="30" t="n">
        <v>0.87075</v>
      </c>
      <c r="K1941" s="31" t="n">
        <f aca="false">MIN(MAX(IF($B16=1,$B6+$B7*(J1941-0.5),$B6),0),1)*IF(AND($B17=1,J1941&lt;$B8),1-$B9,1)*IF(AND($B18=1,J1941&lt;$B11),1-$B10,1)</f>
        <v>0.885375</v>
      </c>
      <c r="L1941" s="31" t="n">
        <f aca="false">L1940+K1941</f>
        <v>888.533</v>
      </c>
    </row>
    <row r="1942" customFormat="false" ht="15" hidden="false" customHeight="false" outlineLevel="0" collapsed="false">
      <c r="J1942" s="30" t="n">
        <v>0.87125</v>
      </c>
      <c r="K1942" s="31" t="n">
        <f aca="false">MIN(MAX(IF($B16=1,$B6+$B7*(J1942-0.5),$B6),0),1)*IF(AND($B17=1,J1942&lt;$B8),1-$B9,1)*IF(AND($B18=1,J1942&lt;$B11),1-$B10,1)</f>
        <v>0.885625</v>
      </c>
      <c r="L1942" s="31" t="n">
        <f aca="false">L1941+K1942</f>
        <v>889.418625</v>
      </c>
    </row>
    <row r="1943" customFormat="false" ht="15" hidden="false" customHeight="false" outlineLevel="0" collapsed="false">
      <c r="J1943" s="30" t="n">
        <v>0.87175</v>
      </c>
      <c r="K1943" s="31" t="n">
        <f aca="false">MIN(MAX(IF($B16=1,$B6+$B7*(J1943-0.5),$B6),0),1)*IF(AND($B17=1,J1943&lt;$B8),1-$B9,1)*IF(AND($B18=1,J1943&lt;$B11),1-$B10,1)</f>
        <v>0.885875</v>
      </c>
      <c r="L1943" s="31" t="n">
        <f aca="false">L1942+K1943</f>
        <v>890.3045</v>
      </c>
    </row>
    <row r="1944" customFormat="false" ht="15" hidden="false" customHeight="false" outlineLevel="0" collapsed="false">
      <c r="J1944" s="30" t="n">
        <v>0.87225</v>
      </c>
      <c r="K1944" s="31" t="n">
        <f aca="false">MIN(MAX(IF($B16=1,$B6+$B7*(J1944-0.5),$B6),0),1)*IF(AND($B17=1,J1944&lt;$B8),1-$B9,1)*IF(AND($B18=1,J1944&lt;$B11),1-$B10,1)</f>
        <v>0.886125</v>
      </c>
      <c r="L1944" s="31" t="n">
        <f aca="false">L1943+K1944</f>
        <v>891.190625</v>
      </c>
    </row>
    <row r="1945" customFormat="false" ht="15" hidden="false" customHeight="false" outlineLevel="0" collapsed="false">
      <c r="J1945" s="30" t="n">
        <v>0.87275</v>
      </c>
      <c r="K1945" s="31" t="n">
        <f aca="false">MIN(MAX(IF($B16=1,$B6+$B7*(J1945-0.5),$B6),0),1)*IF(AND($B17=1,J1945&lt;$B8),1-$B9,1)*IF(AND($B18=1,J1945&lt;$B11),1-$B10,1)</f>
        <v>0.886375</v>
      </c>
      <c r="L1945" s="31" t="n">
        <f aca="false">L1944+K1945</f>
        <v>892.077</v>
      </c>
    </row>
    <row r="1946" customFormat="false" ht="15" hidden="false" customHeight="false" outlineLevel="0" collapsed="false">
      <c r="J1946" s="30" t="n">
        <v>0.87325</v>
      </c>
      <c r="K1946" s="31" t="n">
        <f aca="false">MIN(MAX(IF($B16=1,$B6+$B7*(J1946-0.5),$B6),0),1)*IF(AND($B17=1,J1946&lt;$B8),1-$B9,1)*IF(AND($B18=1,J1946&lt;$B11),1-$B10,1)</f>
        <v>0.886625</v>
      </c>
      <c r="L1946" s="31" t="n">
        <f aca="false">L1945+K1946</f>
        <v>892.963625</v>
      </c>
    </row>
    <row r="1947" customFormat="false" ht="15" hidden="false" customHeight="false" outlineLevel="0" collapsed="false">
      <c r="J1947" s="30" t="n">
        <v>0.87375</v>
      </c>
      <c r="K1947" s="31" t="n">
        <f aca="false">MIN(MAX(IF($B16=1,$B6+$B7*(J1947-0.5),$B6),0),1)*IF(AND($B17=1,J1947&lt;$B8),1-$B9,1)*IF(AND($B18=1,J1947&lt;$B11),1-$B10,1)</f>
        <v>0.886875</v>
      </c>
      <c r="L1947" s="31" t="n">
        <f aca="false">L1946+K1947</f>
        <v>893.8505</v>
      </c>
    </row>
    <row r="1948" customFormat="false" ht="15" hidden="false" customHeight="false" outlineLevel="0" collapsed="false">
      <c r="J1948" s="30" t="n">
        <v>0.87425</v>
      </c>
      <c r="K1948" s="31" t="n">
        <f aca="false">MIN(MAX(IF($B16=1,$B6+$B7*(J1948-0.5),$B6),0),1)*IF(AND($B17=1,J1948&lt;$B8),1-$B9,1)*IF(AND($B18=1,J1948&lt;$B11),1-$B10,1)</f>
        <v>0.887125</v>
      </c>
      <c r="L1948" s="31" t="n">
        <f aca="false">L1947+K1948</f>
        <v>894.737625</v>
      </c>
    </row>
    <row r="1949" customFormat="false" ht="15" hidden="false" customHeight="false" outlineLevel="0" collapsed="false">
      <c r="J1949" s="30" t="n">
        <v>0.87475</v>
      </c>
      <c r="K1949" s="31" t="n">
        <f aca="false">MIN(MAX(IF($B16=1,$B6+$B7*(J1949-0.5),$B6),0),1)*IF(AND($B17=1,J1949&lt;$B8),1-$B9,1)*IF(AND($B18=1,J1949&lt;$B11),1-$B10,1)</f>
        <v>0.887375</v>
      </c>
      <c r="L1949" s="31" t="n">
        <f aca="false">L1948+K1949</f>
        <v>895.625</v>
      </c>
    </row>
    <row r="1950" customFormat="false" ht="15" hidden="false" customHeight="false" outlineLevel="0" collapsed="false">
      <c r="J1950" s="30" t="n">
        <v>0.87525</v>
      </c>
      <c r="K1950" s="31" t="n">
        <f aca="false">MIN(MAX(IF($B16=1,$B6+$B7*(J1950-0.5),$B6),0),1)*IF(AND($B17=1,J1950&lt;$B8),1-$B9,1)*IF(AND($B18=1,J1950&lt;$B11),1-$B10,1)</f>
        <v>0.887625</v>
      </c>
      <c r="L1950" s="31" t="n">
        <f aca="false">L1949+K1950</f>
        <v>896.512625</v>
      </c>
    </row>
    <row r="1951" customFormat="false" ht="15" hidden="false" customHeight="false" outlineLevel="0" collapsed="false">
      <c r="J1951" s="30" t="n">
        <v>0.87575</v>
      </c>
      <c r="K1951" s="31" t="n">
        <f aca="false">MIN(MAX(IF($B16=1,$B6+$B7*(J1951-0.5),$B6),0),1)*IF(AND($B17=1,J1951&lt;$B8),1-$B9,1)*IF(AND($B18=1,J1951&lt;$B11),1-$B10,1)</f>
        <v>0.887875</v>
      </c>
      <c r="L1951" s="31" t="n">
        <f aca="false">L1950+K1951</f>
        <v>897.4005</v>
      </c>
    </row>
    <row r="1952" customFormat="false" ht="15" hidden="false" customHeight="false" outlineLevel="0" collapsed="false">
      <c r="J1952" s="30" t="n">
        <v>0.87625</v>
      </c>
      <c r="K1952" s="31" t="n">
        <f aca="false">MIN(MAX(IF($B16=1,$B6+$B7*(J1952-0.5),$B6),0),1)*IF(AND($B17=1,J1952&lt;$B8),1-$B9,1)*IF(AND($B18=1,J1952&lt;$B11),1-$B10,1)</f>
        <v>0.888125</v>
      </c>
      <c r="L1952" s="31" t="n">
        <f aca="false">L1951+K1952</f>
        <v>898.288625</v>
      </c>
    </row>
    <row r="1953" customFormat="false" ht="15" hidden="false" customHeight="false" outlineLevel="0" collapsed="false">
      <c r="J1953" s="30" t="n">
        <v>0.87675</v>
      </c>
      <c r="K1953" s="31" t="n">
        <f aca="false">MIN(MAX(IF($B16=1,$B6+$B7*(J1953-0.5),$B6),0),1)*IF(AND($B17=1,J1953&lt;$B8),1-$B9,1)*IF(AND($B18=1,J1953&lt;$B11),1-$B10,1)</f>
        <v>0.888375</v>
      </c>
      <c r="L1953" s="31" t="n">
        <f aca="false">L1952+K1953</f>
        <v>899.177</v>
      </c>
    </row>
    <row r="1954" customFormat="false" ht="15" hidden="false" customHeight="false" outlineLevel="0" collapsed="false">
      <c r="J1954" s="30" t="n">
        <v>0.87725</v>
      </c>
      <c r="K1954" s="31" t="n">
        <f aca="false">MIN(MAX(IF($B16=1,$B6+$B7*(J1954-0.5),$B6),0),1)*IF(AND($B17=1,J1954&lt;$B8),1-$B9,1)*IF(AND($B18=1,J1954&lt;$B11),1-$B10,1)</f>
        <v>0.888625</v>
      </c>
      <c r="L1954" s="31" t="n">
        <f aca="false">L1953+K1954</f>
        <v>900.065625</v>
      </c>
    </row>
    <row r="1955" customFormat="false" ht="15" hidden="false" customHeight="false" outlineLevel="0" collapsed="false">
      <c r="J1955" s="30" t="n">
        <v>0.87775</v>
      </c>
      <c r="K1955" s="31" t="n">
        <f aca="false">MIN(MAX(IF($B16=1,$B6+$B7*(J1955-0.5),$B6),0),1)*IF(AND($B17=1,J1955&lt;$B8),1-$B9,1)*IF(AND($B18=1,J1955&lt;$B11),1-$B10,1)</f>
        <v>0.888875</v>
      </c>
      <c r="L1955" s="31" t="n">
        <f aca="false">L1954+K1955</f>
        <v>900.9545</v>
      </c>
    </row>
    <row r="1956" customFormat="false" ht="15" hidden="false" customHeight="false" outlineLevel="0" collapsed="false">
      <c r="J1956" s="30" t="n">
        <v>0.87825</v>
      </c>
      <c r="K1956" s="31" t="n">
        <f aca="false">MIN(MAX(IF($B16=1,$B6+$B7*(J1956-0.5),$B6),0),1)*IF(AND($B17=1,J1956&lt;$B8),1-$B9,1)*IF(AND($B18=1,J1956&lt;$B11),1-$B10,1)</f>
        <v>0.889125</v>
      </c>
      <c r="L1956" s="31" t="n">
        <f aca="false">L1955+K1956</f>
        <v>901.843625</v>
      </c>
    </row>
    <row r="1957" customFormat="false" ht="15" hidden="false" customHeight="false" outlineLevel="0" collapsed="false">
      <c r="J1957" s="30" t="n">
        <v>0.87875</v>
      </c>
      <c r="K1957" s="31" t="n">
        <f aca="false">MIN(MAX(IF($B16=1,$B6+$B7*(J1957-0.5),$B6),0),1)*IF(AND($B17=1,J1957&lt;$B8),1-$B9,1)*IF(AND($B18=1,J1957&lt;$B11),1-$B10,1)</f>
        <v>0.889375</v>
      </c>
      <c r="L1957" s="31" t="n">
        <f aca="false">L1956+K1957</f>
        <v>902.733</v>
      </c>
    </row>
    <row r="1958" customFormat="false" ht="15" hidden="false" customHeight="false" outlineLevel="0" collapsed="false">
      <c r="J1958" s="30" t="n">
        <v>0.87925</v>
      </c>
      <c r="K1958" s="31" t="n">
        <f aca="false">MIN(MAX(IF($B16=1,$B6+$B7*(J1958-0.5),$B6),0),1)*IF(AND($B17=1,J1958&lt;$B8),1-$B9,1)*IF(AND($B18=1,J1958&lt;$B11),1-$B10,1)</f>
        <v>0.889625</v>
      </c>
      <c r="L1958" s="31" t="n">
        <f aca="false">L1957+K1958</f>
        <v>903.622625</v>
      </c>
    </row>
    <row r="1959" customFormat="false" ht="15" hidden="false" customHeight="false" outlineLevel="0" collapsed="false">
      <c r="J1959" s="30" t="n">
        <v>0.87975</v>
      </c>
      <c r="K1959" s="31" t="n">
        <f aca="false">MIN(MAX(IF($B16=1,$B6+$B7*(J1959-0.5),$B6),0),1)*IF(AND($B17=1,J1959&lt;$B8),1-$B9,1)*IF(AND($B18=1,J1959&lt;$B11),1-$B10,1)</f>
        <v>0.889875</v>
      </c>
      <c r="L1959" s="31" t="n">
        <f aca="false">L1958+K1959</f>
        <v>904.5125</v>
      </c>
    </row>
    <row r="1960" customFormat="false" ht="15" hidden="false" customHeight="false" outlineLevel="0" collapsed="false">
      <c r="J1960" s="30" t="n">
        <v>0.88025</v>
      </c>
      <c r="K1960" s="31" t="n">
        <f aca="false">MIN(MAX(IF($B16=1,$B6+$B7*(J1960-0.5),$B6),0),1)*IF(AND($B17=1,J1960&lt;$B8),1-$B9,1)*IF(AND($B18=1,J1960&lt;$B11),1-$B10,1)</f>
        <v>0.890125</v>
      </c>
      <c r="L1960" s="31" t="n">
        <f aca="false">L1959+K1960</f>
        <v>905.402625</v>
      </c>
    </row>
    <row r="1961" customFormat="false" ht="15" hidden="false" customHeight="false" outlineLevel="0" collapsed="false">
      <c r="J1961" s="30" t="n">
        <v>0.88075</v>
      </c>
      <c r="K1961" s="31" t="n">
        <f aca="false">MIN(MAX(IF($B16=1,$B6+$B7*(J1961-0.5),$B6),0),1)*IF(AND($B17=1,J1961&lt;$B8),1-$B9,1)*IF(AND($B18=1,J1961&lt;$B11),1-$B10,1)</f>
        <v>0.890375</v>
      </c>
      <c r="L1961" s="31" t="n">
        <f aca="false">L1960+K1961</f>
        <v>906.293</v>
      </c>
    </row>
    <row r="1962" customFormat="false" ht="15" hidden="false" customHeight="false" outlineLevel="0" collapsed="false">
      <c r="J1962" s="30" t="n">
        <v>0.88125</v>
      </c>
      <c r="K1962" s="31" t="n">
        <f aca="false">MIN(MAX(IF($B16=1,$B6+$B7*(J1962-0.5),$B6),0),1)*IF(AND($B17=1,J1962&lt;$B8),1-$B9,1)*IF(AND($B18=1,J1962&lt;$B11),1-$B10,1)</f>
        <v>0.890625</v>
      </c>
      <c r="L1962" s="31" t="n">
        <f aca="false">L1961+K1962</f>
        <v>907.183625</v>
      </c>
    </row>
    <row r="1963" customFormat="false" ht="15" hidden="false" customHeight="false" outlineLevel="0" collapsed="false">
      <c r="J1963" s="30" t="n">
        <v>0.88175</v>
      </c>
      <c r="K1963" s="31" t="n">
        <f aca="false">MIN(MAX(IF($B16=1,$B6+$B7*(J1963-0.5),$B6),0),1)*IF(AND($B17=1,J1963&lt;$B8),1-$B9,1)*IF(AND($B18=1,J1963&lt;$B11),1-$B10,1)</f>
        <v>0.890875</v>
      </c>
      <c r="L1963" s="31" t="n">
        <f aca="false">L1962+K1963</f>
        <v>908.0745</v>
      </c>
    </row>
    <row r="1964" customFormat="false" ht="15" hidden="false" customHeight="false" outlineLevel="0" collapsed="false">
      <c r="J1964" s="30" t="n">
        <v>0.88225</v>
      </c>
      <c r="K1964" s="31" t="n">
        <f aca="false">MIN(MAX(IF($B16=1,$B6+$B7*(J1964-0.5),$B6),0),1)*IF(AND($B17=1,J1964&lt;$B8),1-$B9,1)*IF(AND($B18=1,J1964&lt;$B11),1-$B10,1)</f>
        <v>0.891125</v>
      </c>
      <c r="L1964" s="31" t="n">
        <f aca="false">L1963+K1964</f>
        <v>908.965625</v>
      </c>
    </row>
    <row r="1965" customFormat="false" ht="15" hidden="false" customHeight="false" outlineLevel="0" collapsed="false">
      <c r="J1965" s="30" t="n">
        <v>0.88275</v>
      </c>
      <c r="K1965" s="31" t="n">
        <f aca="false">MIN(MAX(IF($B16=1,$B6+$B7*(J1965-0.5),$B6),0),1)*IF(AND($B17=1,J1965&lt;$B8),1-$B9,1)*IF(AND($B18=1,J1965&lt;$B11),1-$B10,1)</f>
        <v>0.891375</v>
      </c>
      <c r="L1965" s="31" t="n">
        <f aca="false">L1964+K1965</f>
        <v>909.857</v>
      </c>
    </row>
    <row r="1966" customFormat="false" ht="15" hidden="false" customHeight="false" outlineLevel="0" collapsed="false">
      <c r="J1966" s="30" t="n">
        <v>0.88325</v>
      </c>
      <c r="K1966" s="31" t="n">
        <f aca="false">MIN(MAX(IF($B16=1,$B6+$B7*(J1966-0.5),$B6),0),1)*IF(AND($B17=1,J1966&lt;$B8),1-$B9,1)*IF(AND($B18=1,J1966&lt;$B11),1-$B10,1)</f>
        <v>0.891625</v>
      </c>
      <c r="L1966" s="31" t="n">
        <f aca="false">L1965+K1966</f>
        <v>910.748625</v>
      </c>
    </row>
    <row r="1967" customFormat="false" ht="15" hidden="false" customHeight="false" outlineLevel="0" collapsed="false">
      <c r="J1967" s="30" t="n">
        <v>0.88375</v>
      </c>
      <c r="K1967" s="31" t="n">
        <f aca="false">MIN(MAX(IF($B16=1,$B6+$B7*(J1967-0.5),$B6),0),1)*IF(AND($B17=1,J1967&lt;$B8),1-$B9,1)*IF(AND($B18=1,J1967&lt;$B11),1-$B10,1)</f>
        <v>0.891875</v>
      </c>
      <c r="L1967" s="31" t="n">
        <f aca="false">L1966+K1967</f>
        <v>911.6405</v>
      </c>
    </row>
    <row r="1968" customFormat="false" ht="15" hidden="false" customHeight="false" outlineLevel="0" collapsed="false">
      <c r="J1968" s="30" t="n">
        <v>0.88425</v>
      </c>
      <c r="K1968" s="31" t="n">
        <f aca="false">MIN(MAX(IF($B16=1,$B6+$B7*(J1968-0.5),$B6),0),1)*IF(AND($B17=1,J1968&lt;$B8),1-$B9,1)*IF(AND($B18=1,J1968&lt;$B11),1-$B10,1)</f>
        <v>0.892125</v>
      </c>
      <c r="L1968" s="31" t="n">
        <f aca="false">L1967+K1968</f>
        <v>912.532625</v>
      </c>
    </row>
    <row r="1969" customFormat="false" ht="15" hidden="false" customHeight="false" outlineLevel="0" collapsed="false">
      <c r="J1969" s="30" t="n">
        <v>0.88475</v>
      </c>
      <c r="K1969" s="31" t="n">
        <f aca="false">MIN(MAX(IF($B16=1,$B6+$B7*(J1969-0.5),$B6),0),1)*IF(AND($B17=1,J1969&lt;$B8),1-$B9,1)*IF(AND($B18=1,J1969&lt;$B11),1-$B10,1)</f>
        <v>0.892375</v>
      </c>
      <c r="L1969" s="31" t="n">
        <f aca="false">L1968+K1969</f>
        <v>913.425</v>
      </c>
    </row>
    <row r="1970" customFormat="false" ht="15" hidden="false" customHeight="false" outlineLevel="0" collapsed="false">
      <c r="J1970" s="30" t="n">
        <v>0.88525</v>
      </c>
      <c r="K1970" s="31" t="n">
        <f aca="false">MIN(MAX(IF($B16=1,$B6+$B7*(J1970-0.5),$B6),0),1)*IF(AND($B17=1,J1970&lt;$B8),1-$B9,1)*IF(AND($B18=1,J1970&lt;$B11),1-$B10,1)</f>
        <v>0.892625</v>
      </c>
      <c r="L1970" s="31" t="n">
        <f aca="false">L1969+K1970</f>
        <v>914.317625</v>
      </c>
    </row>
    <row r="1971" customFormat="false" ht="15" hidden="false" customHeight="false" outlineLevel="0" collapsed="false">
      <c r="J1971" s="30" t="n">
        <v>0.88575</v>
      </c>
      <c r="K1971" s="31" t="n">
        <f aca="false">MIN(MAX(IF($B16=1,$B6+$B7*(J1971-0.5),$B6),0),1)*IF(AND($B17=1,J1971&lt;$B8),1-$B9,1)*IF(AND($B18=1,J1971&lt;$B11),1-$B10,1)</f>
        <v>0.892875</v>
      </c>
      <c r="L1971" s="31" t="n">
        <f aca="false">L1970+K1971</f>
        <v>915.2105</v>
      </c>
    </row>
    <row r="1972" customFormat="false" ht="15" hidden="false" customHeight="false" outlineLevel="0" collapsed="false">
      <c r="J1972" s="30" t="n">
        <v>0.88625</v>
      </c>
      <c r="K1972" s="31" t="n">
        <f aca="false">MIN(MAX(IF($B16=1,$B6+$B7*(J1972-0.5),$B6),0),1)*IF(AND($B17=1,J1972&lt;$B8),1-$B9,1)*IF(AND($B18=1,J1972&lt;$B11),1-$B10,1)</f>
        <v>0.893125</v>
      </c>
      <c r="L1972" s="31" t="n">
        <f aca="false">L1971+K1972</f>
        <v>916.103625</v>
      </c>
    </row>
    <row r="1973" customFormat="false" ht="15" hidden="false" customHeight="false" outlineLevel="0" collapsed="false">
      <c r="J1973" s="30" t="n">
        <v>0.88675</v>
      </c>
      <c r="K1973" s="31" t="n">
        <f aca="false">MIN(MAX(IF($B16=1,$B6+$B7*(J1973-0.5),$B6),0),1)*IF(AND($B17=1,J1973&lt;$B8),1-$B9,1)*IF(AND($B18=1,J1973&lt;$B11),1-$B10,1)</f>
        <v>0.893375</v>
      </c>
      <c r="L1973" s="31" t="n">
        <f aca="false">L1972+K1973</f>
        <v>916.997</v>
      </c>
    </row>
    <row r="1974" customFormat="false" ht="15" hidden="false" customHeight="false" outlineLevel="0" collapsed="false">
      <c r="J1974" s="30" t="n">
        <v>0.88725</v>
      </c>
      <c r="K1974" s="31" t="n">
        <f aca="false">MIN(MAX(IF($B16=1,$B6+$B7*(J1974-0.5),$B6),0),1)*IF(AND($B17=1,J1974&lt;$B8),1-$B9,1)*IF(AND($B18=1,J1974&lt;$B11),1-$B10,1)</f>
        <v>0.893625</v>
      </c>
      <c r="L1974" s="31" t="n">
        <f aca="false">L1973+K1974</f>
        <v>917.890625</v>
      </c>
    </row>
    <row r="1975" customFormat="false" ht="15" hidden="false" customHeight="false" outlineLevel="0" collapsed="false">
      <c r="J1975" s="30" t="n">
        <v>0.88775</v>
      </c>
      <c r="K1975" s="31" t="n">
        <f aca="false">MIN(MAX(IF($B16=1,$B6+$B7*(J1975-0.5),$B6),0),1)*IF(AND($B17=1,J1975&lt;$B8),1-$B9,1)*IF(AND($B18=1,J1975&lt;$B11),1-$B10,1)</f>
        <v>0.893875</v>
      </c>
      <c r="L1975" s="31" t="n">
        <f aca="false">L1974+K1975</f>
        <v>918.7845</v>
      </c>
    </row>
    <row r="1976" customFormat="false" ht="15" hidden="false" customHeight="false" outlineLevel="0" collapsed="false">
      <c r="J1976" s="30" t="n">
        <v>0.88825</v>
      </c>
      <c r="K1976" s="31" t="n">
        <f aca="false">MIN(MAX(IF($B16=1,$B6+$B7*(J1976-0.5),$B6),0),1)*IF(AND($B17=1,J1976&lt;$B8),1-$B9,1)*IF(AND($B18=1,J1976&lt;$B11),1-$B10,1)</f>
        <v>0.894125</v>
      </c>
      <c r="L1976" s="31" t="n">
        <f aca="false">L1975+K1976</f>
        <v>919.678625</v>
      </c>
    </row>
    <row r="1977" customFormat="false" ht="15" hidden="false" customHeight="false" outlineLevel="0" collapsed="false">
      <c r="J1977" s="30" t="n">
        <v>0.88875</v>
      </c>
      <c r="K1977" s="31" t="n">
        <f aca="false">MIN(MAX(IF($B16=1,$B6+$B7*(J1977-0.5),$B6),0),1)*IF(AND($B17=1,J1977&lt;$B8),1-$B9,1)*IF(AND($B18=1,J1977&lt;$B11),1-$B10,1)</f>
        <v>0.894375</v>
      </c>
      <c r="L1977" s="31" t="n">
        <f aca="false">L1976+K1977</f>
        <v>920.573</v>
      </c>
    </row>
    <row r="1978" customFormat="false" ht="15" hidden="false" customHeight="false" outlineLevel="0" collapsed="false">
      <c r="J1978" s="30" t="n">
        <v>0.88925</v>
      </c>
      <c r="K1978" s="31" t="n">
        <f aca="false">MIN(MAX(IF($B16=1,$B6+$B7*(J1978-0.5),$B6),0),1)*IF(AND($B17=1,J1978&lt;$B8),1-$B9,1)*IF(AND($B18=1,J1978&lt;$B11),1-$B10,1)</f>
        <v>0.894625</v>
      </c>
      <c r="L1978" s="31" t="n">
        <f aca="false">L1977+K1978</f>
        <v>921.467625</v>
      </c>
    </row>
    <row r="1979" customFormat="false" ht="15" hidden="false" customHeight="false" outlineLevel="0" collapsed="false">
      <c r="J1979" s="30" t="n">
        <v>0.88975</v>
      </c>
      <c r="K1979" s="31" t="n">
        <f aca="false">MIN(MAX(IF($B16=1,$B6+$B7*(J1979-0.5),$B6),0),1)*IF(AND($B17=1,J1979&lt;$B8),1-$B9,1)*IF(AND($B18=1,J1979&lt;$B11),1-$B10,1)</f>
        <v>0.894875</v>
      </c>
      <c r="L1979" s="31" t="n">
        <f aca="false">L1978+K1979</f>
        <v>922.3625</v>
      </c>
    </row>
    <row r="1980" customFormat="false" ht="15" hidden="false" customHeight="false" outlineLevel="0" collapsed="false">
      <c r="J1980" s="30" t="n">
        <v>0.89025</v>
      </c>
      <c r="K1980" s="31" t="n">
        <f aca="false">MIN(MAX(IF($B16=1,$B6+$B7*(J1980-0.5),$B6),0),1)*IF(AND($B17=1,J1980&lt;$B8),1-$B9,1)*IF(AND($B18=1,J1980&lt;$B11),1-$B10,1)</f>
        <v>0.895125</v>
      </c>
      <c r="L1980" s="31" t="n">
        <f aca="false">L1979+K1980</f>
        <v>923.257625</v>
      </c>
    </row>
    <row r="1981" customFormat="false" ht="15" hidden="false" customHeight="false" outlineLevel="0" collapsed="false">
      <c r="J1981" s="30" t="n">
        <v>0.89075</v>
      </c>
      <c r="K1981" s="31" t="n">
        <f aca="false">MIN(MAX(IF($B16=1,$B6+$B7*(J1981-0.5),$B6),0),1)*IF(AND($B17=1,J1981&lt;$B8),1-$B9,1)*IF(AND($B18=1,J1981&lt;$B11),1-$B10,1)</f>
        <v>0.895375</v>
      </c>
      <c r="L1981" s="31" t="n">
        <f aca="false">L1980+K1981</f>
        <v>924.153</v>
      </c>
    </row>
    <row r="1982" customFormat="false" ht="15" hidden="false" customHeight="false" outlineLevel="0" collapsed="false">
      <c r="J1982" s="30" t="n">
        <v>0.89125</v>
      </c>
      <c r="K1982" s="31" t="n">
        <f aca="false">MIN(MAX(IF($B16=1,$B6+$B7*(J1982-0.5),$B6),0),1)*IF(AND($B17=1,J1982&lt;$B8),1-$B9,1)*IF(AND($B18=1,J1982&lt;$B11),1-$B10,1)</f>
        <v>0.895625</v>
      </c>
      <c r="L1982" s="31" t="n">
        <f aca="false">L1981+K1982</f>
        <v>925.048625</v>
      </c>
    </row>
    <row r="1983" customFormat="false" ht="15" hidden="false" customHeight="false" outlineLevel="0" collapsed="false">
      <c r="J1983" s="30" t="n">
        <v>0.89175</v>
      </c>
      <c r="K1983" s="31" t="n">
        <f aca="false">MIN(MAX(IF($B16=1,$B6+$B7*(J1983-0.5),$B6),0),1)*IF(AND($B17=1,J1983&lt;$B8),1-$B9,1)*IF(AND($B18=1,J1983&lt;$B11),1-$B10,1)</f>
        <v>0.895875</v>
      </c>
      <c r="L1983" s="31" t="n">
        <f aca="false">L1982+K1983</f>
        <v>925.9445</v>
      </c>
    </row>
    <row r="1984" customFormat="false" ht="15" hidden="false" customHeight="false" outlineLevel="0" collapsed="false">
      <c r="J1984" s="30" t="n">
        <v>0.89225</v>
      </c>
      <c r="K1984" s="31" t="n">
        <f aca="false">MIN(MAX(IF($B16=1,$B6+$B7*(J1984-0.5),$B6),0),1)*IF(AND($B17=1,J1984&lt;$B8),1-$B9,1)*IF(AND($B18=1,J1984&lt;$B11),1-$B10,1)</f>
        <v>0.896125</v>
      </c>
      <c r="L1984" s="31" t="n">
        <f aca="false">L1983+K1984</f>
        <v>926.840625</v>
      </c>
    </row>
    <row r="1985" customFormat="false" ht="15" hidden="false" customHeight="false" outlineLevel="0" collapsed="false">
      <c r="J1985" s="30" t="n">
        <v>0.89275</v>
      </c>
      <c r="K1985" s="31" t="n">
        <f aca="false">MIN(MAX(IF($B16=1,$B6+$B7*(J1985-0.5),$B6),0),1)*IF(AND($B17=1,J1985&lt;$B8),1-$B9,1)*IF(AND($B18=1,J1985&lt;$B11),1-$B10,1)</f>
        <v>0.896375</v>
      </c>
      <c r="L1985" s="31" t="n">
        <f aca="false">L1984+K1985</f>
        <v>927.737</v>
      </c>
    </row>
    <row r="1986" customFormat="false" ht="15" hidden="false" customHeight="false" outlineLevel="0" collapsed="false">
      <c r="J1986" s="30" t="n">
        <v>0.89325</v>
      </c>
      <c r="K1986" s="31" t="n">
        <f aca="false">MIN(MAX(IF($B16=1,$B6+$B7*(J1986-0.5),$B6),0),1)*IF(AND($B17=1,J1986&lt;$B8),1-$B9,1)*IF(AND($B18=1,J1986&lt;$B11),1-$B10,1)</f>
        <v>0.896625</v>
      </c>
      <c r="L1986" s="31" t="n">
        <f aca="false">L1985+K1986</f>
        <v>928.633625</v>
      </c>
    </row>
    <row r="1987" customFormat="false" ht="15" hidden="false" customHeight="false" outlineLevel="0" collapsed="false">
      <c r="J1987" s="30" t="n">
        <v>0.89375</v>
      </c>
      <c r="K1987" s="31" t="n">
        <f aca="false">MIN(MAX(IF($B16=1,$B6+$B7*(J1987-0.5),$B6),0),1)*IF(AND($B17=1,J1987&lt;$B8),1-$B9,1)*IF(AND($B18=1,J1987&lt;$B11),1-$B10,1)</f>
        <v>0.896875</v>
      </c>
      <c r="L1987" s="31" t="n">
        <f aca="false">L1986+K1987</f>
        <v>929.5305</v>
      </c>
    </row>
    <row r="1988" customFormat="false" ht="15" hidden="false" customHeight="false" outlineLevel="0" collapsed="false">
      <c r="J1988" s="30" t="n">
        <v>0.89425</v>
      </c>
      <c r="K1988" s="31" t="n">
        <f aca="false">MIN(MAX(IF($B16=1,$B6+$B7*(J1988-0.5),$B6),0),1)*IF(AND($B17=1,J1988&lt;$B8),1-$B9,1)*IF(AND($B18=1,J1988&lt;$B11),1-$B10,1)</f>
        <v>0.897125</v>
      </c>
      <c r="L1988" s="31" t="n">
        <f aca="false">L1987+K1988</f>
        <v>930.427625</v>
      </c>
    </row>
    <row r="1989" customFormat="false" ht="15" hidden="false" customHeight="false" outlineLevel="0" collapsed="false">
      <c r="J1989" s="30" t="n">
        <v>0.89475</v>
      </c>
      <c r="K1989" s="31" t="n">
        <f aca="false">MIN(MAX(IF($B16=1,$B6+$B7*(J1989-0.5),$B6),0),1)*IF(AND($B17=1,J1989&lt;$B8),1-$B9,1)*IF(AND($B18=1,J1989&lt;$B11),1-$B10,1)</f>
        <v>0.897375</v>
      </c>
      <c r="L1989" s="31" t="n">
        <f aca="false">L1988+K1989</f>
        <v>931.325</v>
      </c>
    </row>
    <row r="1990" customFormat="false" ht="15" hidden="false" customHeight="false" outlineLevel="0" collapsed="false">
      <c r="J1990" s="30" t="n">
        <v>0.89525</v>
      </c>
      <c r="K1990" s="31" t="n">
        <f aca="false">MIN(MAX(IF($B16=1,$B6+$B7*(J1990-0.5),$B6),0),1)*IF(AND($B17=1,J1990&lt;$B8),1-$B9,1)*IF(AND($B18=1,J1990&lt;$B11),1-$B10,1)</f>
        <v>0.897625</v>
      </c>
      <c r="L1990" s="31" t="n">
        <f aca="false">L1989+K1990</f>
        <v>932.222625</v>
      </c>
    </row>
    <row r="1991" customFormat="false" ht="15" hidden="false" customHeight="false" outlineLevel="0" collapsed="false">
      <c r="J1991" s="30" t="n">
        <v>0.89575</v>
      </c>
      <c r="K1991" s="31" t="n">
        <f aca="false">MIN(MAX(IF($B16=1,$B6+$B7*(J1991-0.5),$B6),0),1)*IF(AND($B17=1,J1991&lt;$B8),1-$B9,1)*IF(AND($B18=1,J1991&lt;$B11),1-$B10,1)</f>
        <v>0.897875</v>
      </c>
      <c r="L1991" s="31" t="n">
        <f aca="false">L1990+K1991</f>
        <v>933.1205</v>
      </c>
    </row>
    <row r="1992" customFormat="false" ht="15" hidden="false" customHeight="false" outlineLevel="0" collapsed="false">
      <c r="J1992" s="30" t="n">
        <v>0.89625</v>
      </c>
      <c r="K1992" s="31" t="n">
        <f aca="false">MIN(MAX(IF($B16=1,$B6+$B7*(J1992-0.5),$B6),0),1)*IF(AND($B17=1,J1992&lt;$B8),1-$B9,1)*IF(AND($B18=1,J1992&lt;$B11),1-$B10,1)</f>
        <v>0.898125</v>
      </c>
      <c r="L1992" s="31" t="n">
        <f aca="false">L1991+K1992</f>
        <v>934.018625</v>
      </c>
    </row>
    <row r="1993" customFormat="false" ht="15" hidden="false" customHeight="false" outlineLevel="0" collapsed="false">
      <c r="J1993" s="30" t="n">
        <v>0.89675</v>
      </c>
      <c r="K1993" s="31" t="n">
        <f aca="false">MIN(MAX(IF($B16=1,$B6+$B7*(J1993-0.5),$B6),0),1)*IF(AND($B17=1,J1993&lt;$B8),1-$B9,1)*IF(AND($B18=1,J1993&lt;$B11),1-$B10,1)</f>
        <v>0.898375</v>
      </c>
      <c r="L1993" s="31" t="n">
        <f aca="false">L1992+K1993</f>
        <v>934.917</v>
      </c>
    </row>
    <row r="1994" customFormat="false" ht="15" hidden="false" customHeight="false" outlineLevel="0" collapsed="false">
      <c r="J1994" s="30" t="n">
        <v>0.89725</v>
      </c>
      <c r="K1994" s="31" t="n">
        <f aca="false">MIN(MAX(IF($B16=1,$B6+$B7*(J1994-0.5),$B6),0),1)*IF(AND($B17=1,J1994&lt;$B8),1-$B9,1)*IF(AND($B18=1,J1994&lt;$B11),1-$B10,1)</f>
        <v>0.898625</v>
      </c>
      <c r="L1994" s="31" t="n">
        <f aca="false">L1993+K1994</f>
        <v>935.815625</v>
      </c>
    </row>
    <row r="1995" customFormat="false" ht="15" hidden="false" customHeight="false" outlineLevel="0" collapsed="false">
      <c r="J1995" s="30" t="n">
        <v>0.89775</v>
      </c>
      <c r="K1995" s="31" t="n">
        <f aca="false">MIN(MAX(IF($B16=1,$B6+$B7*(J1995-0.5),$B6),0),1)*IF(AND($B17=1,J1995&lt;$B8),1-$B9,1)*IF(AND($B18=1,J1995&lt;$B11),1-$B10,1)</f>
        <v>0.898875</v>
      </c>
      <c r="L1995" s="31" t="n">
        <f aca="false">L1994+K1995</f>
        <v>936.7145</v>
      </c>
    </row>
    <row r="1996" customFormat="false" ht="15" hidden="false" customHeight="false" outlineLevel="0" collapsed="false">
      <c r="J1996" s="30" t="n">
        <v>0.89825</v>
      </c>
      <c r="K1996" s="31" t="n">
        <f aca="false">MIN(MAX(IF($B16=1,$B6+$B7*(J1996-0.5),$B6),0),1)*IF(AND($B17=1,J1996&lt;$B8),1-$B9,1)*IF(AND($B18=1,J1996&lt;$B11),1-$B10,1)</f>
        <v>0.899125</v>
      </c>
      <c r="L1996" s="31" t="n">
        <f aca="false">L1995+K1996</f>
        <v>937.613625</v>
      </c>
    </row>
    <row r="1997" customFormat="false" ht="15" hidden="false" customHeight="false" outlineLevel="0" collapsed="false">
      <c r="J1997" s="30" t="n">
        <v>0.89875</v>
      </c>
      <c r="K1997" s="31" t="n">
        <f aca="false">MIN(MAX(IF($B16=1,$B6+$B7*(J1997-0.5),$B6),0),1)*IF(AND($B17=1,J1997&lt;$B8),1-$B9,1)*IF(AND($B18=1,J1997&lt;$B11),1-$B10,1)</f>
        <v>0.899375</v>
      </c>
      <c r="L1997" s="31" t="n">
        <f aca="false">L1996+K1997</f>
        <v>938.513</v>
      </c>
    </row>
    <row r="1998" customFormat="false" ht="15" hidden="false" customHeight="false" outlineLevel="0" collapsed="false">
      <c r="J1998" s="30" t="n">
        <v>0.89925</v>
      </c>
      <c r="K1998" s="31" t="n">
        <f aca="false">MIN(MAX(IF($B16=1,$B6+$B7*(J1998-0.5),$B6),0),1)*IF(AND($B17=1,J1998&lt;$B8),1-$B9,1)*IF(AND($B18=1,J1998&lt;$B11),1-$B10,1)</f>
        <v>0.899625</v>
      </c>
      <c r="L1998" s="31" t="n">
        <f aca="false">L1997+K1998</f>
        <v>939.412625</v>
      </c>
    </row>
    <row r="1999" customFormat="false" ht="15" hidden="false" customHeight="false" outlineLevel="0" collapsed="false">
      <c r="J1999" s="30" t="n">
        <v>0.89975</v>
      </c>
      <c r="K1999" s="31" t="n">
        <f aca="false">MIN(MAX(IF($B16=1,$B6+$B7*(J1999-0.5),$B6),0),1)*IF(AND($B17=1,J1999&lt;$B8),1-$B9,1)*IF(AND($B18=1,J1999&lt;$B11),1-$B10,1)</f>
        <v>0.899875</v>
      </c>
      <c r="L1999" s="31" t="n">
        <f aca="false">L1998+K1999</f>
        <v>940.3125</v>
      </c>
    </row>
    <row r="2000" customFormat="false" ht="15" hidden="false" customHeight="false" outlineLevel="0" collapsed="false">
      <c r="J2000" s="30" t="n">
        <v>0.90025</v>
      </c>
      <c r="K2000" s="31" t="n">
        <f aca="false">MIN(MAX(IF($B16=1,$B6+$B7*(J2000-0.5),$B6),0),1)*IF(AND($B17=1,J2000&lt;$B8),1-$B9,1)*IF(AND($B18=1,J2000&lt;$B11),1-$B10,1)</f>
        <v>0.900125</v>
      </c>
      <c r="L2000" s="31" t="n">
        <f aca="false">L1999+K2000</f>
        <v>941.212625</v>
      </c>
    </row>
    <row r="2001" customFormat="false" ht="15" hidden="false" customHeight="false" outlineLevel="0" collapsed="false">
      <c r="J2001" s="30" t="n">
        <v>0.90075</v>
      </c>
      <c r="K2001" s="31" t="n">
        <f aca="false">MIN(MAX(IF($B16=1,$B6+$B7*(J2001-0.5),$B6),0),1)*IF(AND($B17=1,J2001&lt;$B8),1-$B9,1)*IF(AND($B18=1,J2001&lt;$B11),1-$B10,1)</f>
        <v>0.900375</v>
      </c>
      <c r="L2001" s="31" t="n">
        <f aca="false">L2000+K2001</f>
        <v>942.113</v>
      </c>
    </row>
    <row r="2002" customFormat="false" ht="15" hidden="false" customHeight="false" outlineLevel="0" collapsed="false">
      <c r="J2002" s="30" t="n">
        <v>0.90125</v>
      </c>
      <c r="K2002" s="31" t="n">
        <f aca="false">MIN(MAX(IF($B16=1,$B6+$B7*(J2002-0.5),$B6),0),1)*IF(AND($B17=1,J2002&lt;$B8),1-$B9,1)*IF(AND($B18=1,J2002&lt;$B11),1-$B10,1)</f>
        <v>0.900625</v>
      </c>
      <c r="L2002" s="31" t="n">
        <f aca="false">L2001+K2002</f>
        <v>943.013625</v>
      </c>
    </row>
    <row r="2003" customFormat="false" ht="15" hidden="false" customHeight="false" outlineLevel="0" collapsed="false">
      <c r="J2003" s="30" t="n">
        <v>0.90175</v>
      </c>
      <c r="K2003" s="31" t="n">
        <f aca="false">MIN(MAX(IF($B16=1,$B6+$B7*(J2003-0.5),$B6),0),1)*IF(AND($B17=1,J2003&lt;$B8),1-$B9,1)*IF(AND($B18=1,J2003&lt;$B11),1-$B10,1)</f>
        <v>0.900875</v>
      </c>
      <c r="L2003" s="31" t="n">
        <f aca="false">L2002+K2003</f>
        <v>943.9145</v>
      </c>
    </row>
    <row r="2004" customFormat="false" ht="15" hidden="false" customHeight="false" outlineLevel="0" collapsed="false">
      <c r="J2004" s="30" t="n">
        <v>0.90225</v>
      </c>
      <c r="K2004" s="31" t="n">
        <f aca="false">MIN(MAX(IF($B16=1,$B6+$B7*(J2004-0.5),$B6),0),1)*IF(AND($B17=1,J2004&lt;$B8),1-$B9,1)*IF(AND($B18=1,J2004&lt;$B11),1-$B10,1)</f>
        <v>0.901125</v>
      </c>
      <c r="L2004" s="31" t="n">
        <f aca="false">L2003+K2004</f>
        <v>944.815625</v>
      </c>
    </row>
    <row r="2005" customFormat="false" ht="15" hidden="false" customHeight="false" outlineLevel="0" collapsed="false">
      <c r="J2005" s="30" t="n">
        <v>0.90275</v>
      </c>
      <c r="K2005" s="31" t="n">
        <f aca="false">MIN(MAX(IF($B16=1,$B6+$B7*(J2005-0.5),$B6),0),1)*IF(AND($B17=1,J2005&lt;$B8),1-$B9,1)*IF(AND($B18=1,J2005&lt;$B11),1-$B10,1)</f>
        <v>0.901375</v>
      </c>
      <c r="L2005" s="31" t="n">
        <f aca="false">L2004+K2005</f>
        <v>945.717</v>
      </c>
    </row>
    <row r="2006" customFormat="false" ht="15" hidden="false" customHeight="false" outlineLevel="0" collapsed="false">
      <c r="J2006" s="30" t="n">
        <v>0.90325</v>
      </c>
      <c r="K2006" s="31" t="n">
        <f aca="false">MIN(MAX(IF($B16=1,$B6+$B7*(J2006-0.5),$B6),0),1)*IF(AND($B17=1,J2006&lt;$B8),1-$B9,1)*IF(AND($B18=1,J2006&lt;$B11),1-$B10,1)</f>
        <v>0.901625</v>
      </c>
      <c r="L2006" s="31" t="n">
        <f aca="false">L2005+K2006</f>
        <v>946.618625</v>
      </c>
    </row>
    <row r="2007" customFormat="false" ht="15" hidden="false" customHeight="false" outlineLevel="0" collapsed="false">
      <c r="J2007" s="30" t="n">
        <v>0.90375</v>
      </c>
      <c r="K2007" s="31" t="n">
        <f aca="false">MIN(MAX(IF($B16=1,$B6+$B7*(J2007-0.5),$B6),0),1)*IF(AND($B17=1,J2007&lt;$B8),1-$B9,1)*IF(AND($B18=1,J2007&lt;$B11),1-$B10,1)</f>
        <v>0.901875</v>
      </c>
      <c r="L2007" s="31" t="n">
        <f aca="false">L2006+K2007</f>
        <v>947.5205</v>
      </c>
    </row>
    <row r="2008" customFormat="false" ht="15" hidden="false" customHeight="false" outlineLevel="0" collapsed="false">
      <c r="J2008" s="30" t="n">
        <v>0.90425</v>
      </c>
      <c r="K2008" s="31" t="n">
        <f aca="false">MIN(MAX(IF($B16=1,$B6+$B7*(J2008-0.5),$B6),0),1)*IF(AND($B17=1,J2008&lt;$B8),1-$B9,1)*IF(AND($B18=1,J2008&lt;$B11),1-$B10,1)</f>
        <v>0.902125</v>
      </c>
      <c r="L2008" s="31" t="n">
        <f aca="false">L2007+K2008</f>
        <v>948.422625</v>
      </c>
    </row>
    <row r="2009" customFormat="false" ht="15" hidden="false" customHeight="false" outlineLevel="0" collapsed="false">
      <c r="J2009" s="30" t="n">
        <v>0.90475</v>
      </c>
      <c r="K2009" s="31" t="n">
        <f aca="false">MIN(MAX(IF($B16=1,$B6+$B7*(J2009-0.5),$B6),0),1)*IF(AND($B17=1,J2009&lt;$B8),1-$B9,1)*IF(AND($B18=1,J2009&lt;$B11),1-$B10,1)</f>
        <v>0.902375</v>
      </c>
      <c r="L2009" s="31" t="n">
        <f aca="false">L2008+K2009</f>
        <v>949.325</v>
      </c>
    </row>
    <row r="2010" customFormat="false" ht="15" hidden="false" customHeight="false" outlineLevel="0" collapsed="false">
      <c r="J2010" s="30" t="n">
        <v>0.90525</v>
      </c>
      <c r="K2010" s="31" t="n">
        <f aca="false">MIN(MAX(IF($B16=1,$B6+$B7*(J2010-0.5),$B6),0),1)*IF(AND($B17=1,J2010&lt;$B8),1-$B9,1)*IF(AND($B18=1,J2010&lt;$B11),1-$B10,1)</f>
        <v>0.902625</v>
      </c>
      <c r="L2010" s="31" t="n">
        <f aca="false">L2009+K2010</f>
        <v>950.227625</v>
      </c>
    </row>
    <row r="2011" customFormat="false" ht="15" hidden="false" customHeight="false" outlineLevel="0" collapsed="false">
      <c r="J2011" s="30" t="n">
        <v>0.90575</v>
      </c>
      <c r="K2011" s="31" t="n">
        <f aca="false">MIN(MAX(IF($B16=1,$B6+$B7*(J2011-0.5),$B6),0),1)*IF(AND($B17=1,J2011&lt;$B8),1-$B9,1)*IF(AND($B18=1,J2011&lt;$B11),1-$B10,1)</f>
        <v>0.902875</v>
      </c>
      <c r="L2011" s="31" t="n">
        <f aca="false">L2010+K2011</f>
        <v>951.1305</v>
      </c>
    </row>
    <row r="2012" customFormat="false" ht="15" hidden="false" customHeight="false" outlineLevel="0" collapsed="false">
      <c r="J2012" s="30" t="n">
        <v>0.90625</v>
      </c>
      <c r="K2012" s="31" t="n">
        <f aca="false">MIN(MAX(IF($B16=1,$B6+$B7*(J2012-0.5),$B6),0),1)*IF(AND($B17=1,J2012&lt;$B8),1-$B9,1)*IF(AND($B18=1,J2012&lt;$B11),1-$B10,1)</f>
        <v>0.903125</v>
      </c>
      <c r="L2012" s="31" t="n">
        <f aca="false">L2011+K2012</f>
        <v>952.033625</v>
      </c>
    </row>
    <row r="2013" customFormat="false" ht="15" hidden="false" customHeight="false" outlineLevel="0" collapsed="false">
      <c r="J2013" s="30" t="n">
        <v>0.90675</v>
      </c>
      <c r="K2013" s="31" t="n">
        <f aca="false">MIN(MAX(IF($B16=1,$B6+$B7*(J2013-0.5),$B6),0),1)*IF(AND($B17=1,J2013&lt;$B8),1-$B9,1)*IF(AND($B18=1,J2013&lt;$B11),1-$B10,1)</f>
        <v>0.903375</v>
      </c>
      <c r="L2013" s="31" t="n">
        <f aca="false">L2012+K2013</f>
        <v>952.937</v>
      </c>
    </row>
    <row r="2014" customFormat="false" ht="15" hidden="false" customHeight="false" outlineLevel="0" collapsed="false">
      <c r="J2014" s="30" t="n">
        <v>0.90725</v>
      </c>
      <c r="K2014" s="31" t="n">
        <f aca="false">MIN(MAX(IF($B16=1,$B6+$B7*(J2014-0.5),$B6),0),1)*IF(AND($B17=1,J2014&lt;$B8),1-$B9,1)*IF(AND($B18=1,J2014&lt;$B11),1-$B10,1)</f>
        <v>0.903625</v>
      </c>
      <c r="L2014" s="31" t="n">
        <f aca="false">L2013+K2014</f>
        <v>953.840625</v>
      </c>
    </row>
    <row r="2015" customFormat="false" ht="15" hidden="false" customHeight="false" outlineLevel="0" collapsed="false">
      <c r="J2015" s="30" t="n">
        <v>0.90775</v>
      </c>
      <c r="K2015" s="31" t="n">
        <f aca="false">MIN(MAX(IF($B16=1,$B6+$B7*(J2015-0.5),$B6),0),1)*IF(AND($B17=1,J2015&lt;$B8),1-$B9,1)*IF(AND($B18=1,J2015&lt;$B11),1-$B10,1)</f>
        <v>0.903875</v>
      </c>
      <c r="L2015" s="31" t="n">
        <f aca="false">L2014+K2015</f>
        <v>954.7445</v>
      </c>
    </row>
    <row r="2016" customFormat="false" ht="15" hidden="false" customHeight="false" outlineLevel="0" collapsed="false">
      <c r="J2016" s="30" t="n">
        <v>0.90825</v>
      </c>
      <c r="K2016" s="31" t="n">
        <f aca="false">MIN(MAX(IF($B16=1,$B6+$B7*(J2016-0.5),$B6),0),1)*IF(AND($B17=1,J2016&lt;$B8),1-$B9,1)*IF(AND($B18=1,J2016&lt;$B11),1-$B10,1)</f>
        <v>0.904125</v>
      </c>
      <c r="L2016" s="31" t="n">
        <f aca="false">L2015+K2016</f>
        <v>955.648625</v>
      </c>
    </row>
    <row r="2017" customFormat="false" ht="15" hidden="false" customHeight="false" outlineLevel="0" collapsed="false">
      <c r="J2017" s="30" t="n">
        <v>0.90875</v>
      </c>
      <c r="K2017" s="31" t="n">
        <f aca="false">MIN(MAX(IF($B16=1,$B6+$B7*(J2017-0.5),$B6),0),1)*IF(AND($B17=1,J2017&lt;$B8),1-$B9,1)*IF(AND($B18=1,J2017&lt;$B11),1-$B10,1)</f>
        <v>0.904375</v>
      </c>
      <c r="L2017" s="31" t="n">
        <f aca="false">L2016+K2017</f>
        <v>956.553</v>
      </c>
    </row>
    <row r="2018" customFormat="false" ht="15" hidden="false" customHeight="false" outlineLevel="0" collapsed="false">
      <c r="J2018" s="30" t="n">
        <v>0.90925</v>
      </c>
      <c r="K2018" s="31" t="n">
        <f aca="false">MIN(MAX(IF($B16=1,$B6+$B7*(J2018-0.5),$B6),0),1)*IF(AND($B17=1,J2018&lt;$B8),1-$B9,1)*IF(AND($B18=1,J2018&lt;$B11),1-$B10,1)</f>
        <v>0.904625</v>
      </c>
      <c r="L2018" s="31" t="n">
        <f aca="false">L2017+K2018</f>
        <v>957.457625</v>
      </c>
    </row>
    <row r="2019" customFormat="false" ht="15" hidden="false" customHeight="false" outlineLevel="0" collapsed="false">
      <c r="J2019" s="30" t="n">
        <v>0.90975</v>
      </c>
      <c r="K2019" s="31" t="n">
        <f aca="false">MIN(MAX(IF($B16=1,$B6+$B7*(J2019-0.5),$B6),0),1)*IF(AND($B17=1,J2019&lt;$B8),1-$B9,1)*IF(AND($B18=1,J2019&lt;$B11),1-$B10,1)</f>
        <v>0.904875</v>
      </c>
      <c r="L2019" s="31" t="n">
        <f aca="false">L2018+K2019</f>
        <v>958.3625</v>
      </c>
    </row>
    <row r="2020" customFormat="false" ht="15" hidden="false" customHeight="false" outlineLevel="0" collapsed="false">
      <c r="J2020" s="30" t="n">
        <v>0.91025</v>
      </c>
      <c r="K2020" s="31" t="n">
        <f aca="false">MIN(MAX(IF($B16=1,$B6+$B7*(J2020-0.5),$B6),0),1)*IF(AND($B17=1,J2020&lt;$B8),1-$B9,1)*IF(AND($B18=1,J2020&lt;$B11),1-$B10,1)</f>
        <v>0.905125</v>
      </c>
      <c r="L2020" s="31" t="n">
        <f aca="false">L2019+K2020</f>
        <v>959.267625</v>
      </c>
    </row>
    <row r="2021" customFormat="false" ht="15" hidden="false" customHeight="false" outlineLevel="0" collapsed="false">
      <c r="J2021" s="30" t="n">
        <v>0.91075</v>
      </c>
      <c r="K2021" s="31" t="n">
        <f aca="false">MIN(MAX(IF($B16=1,$B6+$B7*(J2021-0.5),$B6),0),1)*IF(AND($B17=1,J2021&lt;$B8),1-$B9,1)*IF(AND($B18=1,J2021&lt;$B11),1-$B10,1)</f>
        <v>0.905375</v>
      </c>
      <c r="L2021" s="31" t="n">
        <f aca="false">L2020+K2021</f>
        <v>960.173</v>
      </c>
    </row>
    <row r="2022" customFormat="false" ht="15" hidden="false" customHeight="false" outlineLevel="0" collapsed="false">
      <c r="J2022" s="30" t="n">
        <v>0.91125</v>
      </c>
      <c r="K2022" s="31" t="n">
        <f aca="false">MIN(MAX(IF($B16=1,$B6+$B7*(J2022-0.5),$B6),0),1)*IF(AND($B17=1,J2022&lt;$B8),1-$B9,1)*IF(AND($B18=1,J2022&lt;$B11),1-$B10,1)</f>
        <v>0.905625</v>
      </c>
      <c r="L2022" s="31" t="n">
        <f aca="false">L2021+K2022</f>
        <v>961.078625</v>
      </c>
    </row>
    <row r="2023" customFormat="false" ht="15" hidden="false" customHeight="false" outlineLevel="0" collapsed="false">
      <c r="J2023" s="30" t="n">
        <v>0.91175</v>
      </c>
      <c r="K2023" s="31" t="n">
        <f aca="false">MIN(MAX(IF($B16=1,$B6+$B7*(J2023-0.5),$B6),0),1)*IF(AND($B17=1,J2023&lt;$B8),1-$B9,1)*IF(AND($B18=1,J2023&lt;$B11),1-$B10,1)</f>
        <v>0.905875</v>
      </c>
      <c r="L2023" s="31" t="n">
        <f aca="false">L2022+K2023</f>
        <v>961.9845</v>
      </c>
    </row>
    <row r="2024" customFormat="false" ht="15" hidden="false" customHeight="false" outlineLevel="0" collapsed="false">
      <c r="J2024" s="30" t="n">
        <v>0.91225</v>
      </c>
      <c r="K2024" s="31" t="n">
        <f aca="false">MIN(MAX(IF($B16=1,$B6+$B7*(J2024-0.5),$B6),0),1)*IF(AND($B17=1,J2024&lt;$B8),1-$B9,1)*IF(AND($B18=1,J2024&lt;$B11),1-$B10,1)</f>
        <v>0.906125</v>
      </c>
      <c r="L2024" s="31" t="n">
        <f aca="false">L2023+K2024</f>
        <v>962.890625</v>
      </c>
    </row>
    <row r="2025" customFormat="false" ht="15" hidden="false" customHeight="false" outlineLevel="0" collapsed="false">
      <c r="J2025" s="30" t="n">
        <v>0.91275</v>
      </c>
      <c r="K2025" s="31" t="n">
        <f aca="false">MIN(MAX(IF($B16=1,$B6+$B7*(J2025-0.5),$B6),0),1)*IF(AND($B17=1,J2025&lt;$B8),1-$B9,1)*IF(AND($B18=1,J2025&lt;$B11),1-$B10,1)</f>
        <v>0.906375</v>
      </c>
      <c r="L2025" s="31" t="n">
        <f aca="false">L2024+K2025</f>
        <v>963.797</v>
      </c>
    </row>
    <row r="2026" customFormat="false" ht="15" hidden="false" customHeight="false" outlineLevel="0" collapsed="false">
      <c r="J2026" s="30" t="n">
        <v>0.91325</v>
      </c>
      <c r="K2026" s="31" t="n">
        <f aca="false">MIN(MAX(IF($B16=1,$B6+$B7*(J2026-0.5),$B6),0),1)*IF(AND($B17=1,J2026&lt;$B8),1-$B9,1)*IF(AND($B18=1,J2026&lt;$B11),1-$B10,1)</f>
        <v>0.906625</v>
      </c>
      <c r="L2026" s="31" t="n">
        <f aca="false">L2025+K2026</f>
        <v>964.703625</v>
      </c>
    </row>
    <row r="2027" customFormat="false" ht="15" hidden="false" customHeight="false" outlineLevel="0" collapsed="false">
      <c r="J2027" s="30" t="n">
        <v>0.91375</v>
      </c>
      <c r="K2027" s="31" t="n">
        <f aca="false">MIN(MAX(IF($B16=1,$B6+$B7*(J2027-0.5),$B6),0),1)*IF(AND($B17=1,J2027&lt;$B8),1-$B9,1)*IF(AND($B18=1,J2027&lt;$B11),1-$B10,1)</f>
        <v>0.906875</v>
      </c>
      <c r="L2027" s="31" t="n">
        <f aca="false">L2026+K2027</f>
        <v>965.6105</v>
      </c>
    </row>
    <row r="2028" customFormat="false" ht="15" hidden="false" customHeight="false" outlineLevel="0" collapsed="false">
      <c r="J2028" s="30" t="n">
        <v>0.91425</v>
      </c>
      <c r="K2028" s="31" t="n">
        <f aca="false">MIN(MAX(IF($B16=1,$B6+$B7*(J2028-0.5),$B6),0),1)*IF(AND($B17=1,J2028&lt;$B8),1-$B9,1)*IF(AND($B18=1,J2028&lt;$B11),1-$B10,1)</f>
        <v>0.907125</v>
      </c>
      <c r="L2028" s="31" t="n">
        <f aca="false">L2027+K2028</f>
        <v>966.517625</v>
      </c>
    </row>
    <row r="2029" customFormat="false" ht="15" hidden="false" customHeight="false" outlineLevel="0" collapsed="false">
      <c r="J2029" s="30" t="n">
        <v>0.91475</v>
      </c>
      <c r="K2029" s="31" t="n">
        <f aca="false">MIN(MAX(IF($B16=1,$B6+$B7*(J2029-0.5),$B6),0),1)*IF(AND($B17=1,J2029&lt;$B8),1-$B9,1)*IF(AND($B18=1,J2029&lt;$B11),1-$B10,1)</f>
        <v>0.907375</v>
      </c>
      <c r="L2029" s="31" t="n">
        <f aca="false">L2028+K2029</f>
        <v>967.425</v>
      </c>
    </row>
    <row r="2030" customFormat="false" ht="15" hidden="false" customHeight="false" outlineLevel="0" collapsed="false">
      <c r="J2030" s="30" t="n">
        <v>0.91525</v>
      </c>
      <c r="K2030" s="31" t="n">
        <f aca="false">MIN(MAX(IF($B16=1,$B6+$B7*(J2030-0.5),$B6),0),1)*IF(AND($B17=1,J2030&lt;$B8),1-$B9,1)*IF(AND($B18=1,J2030&lt;$B11),1-$B10,1)</f>
        <v>0.907625</v>
      </c>
      <c r="L2030" s="31" t="n">
        <f aca="false">L2029+K2030</f>
        <v>968.332625</v>
      </c>
    </row>
    <row r="2031" customFormat="false" ht="15" hidden="false" customHeight="false" outlineLevel="0" collapsed="false">
      <c r="J2031" s="30" t="n">
        <v>0.91575</v>
      </c>
      <c r="K2031" s="31" t="n">
        <f aca="false">MIN(MAX(IF($B16=1,$B6+$B7*(J2031-0.5),$B6),0),1)*IF(AND($B17=1,J2031&lt;$B8),1-$B9,1)*IF(AND($B18=1,J2031&lt;$B11),1-$B10,1)</f>
        <v>0.907875</v>
      </c>
      <c r="L2031" s="31" t="n">
        <f aca="false">L2030+K2031</f>
        <v>969.2405</v>
      </c>
    </row>
    <row r="2032" customFormat="false" ht="15" hidden="false" customHeight="false" outlineLevel="0" collapsed="false">
      <c r="J2032" s="30" t="n">
        <v>0.91625</v>
      </c>
      <c r="K2032" s="31" t="n">
        <f aca="false">MIN(MAX(IF($B16=1,$B6+$B7*(J2032-0.5),$B6),0),1)*IF(AND($B17=1,J2032&lt;$B8),1-$B9,1)*IF(AND($B18=1,J2032&lt;$B11),1-$B10,1)</f>
        <v>0.908125</v>
      </c>
      <c r="L2032" s="31" t="n">
        <f aca="false">L2031+K2032</f>
        <v>970.148625</v>
      </c>
    </row>
    <row r="2033" customFormat="false" ht="15" hidden="false" customHeight="false" outlineLevel="0" collapsed="false">
      <c r="J2033" s="30" t="n">
        <v>0.91675</v>
      </c>
      <c r="K2033" s="31" t="n">
        <f aca="false">MIN(MAX(IF($B16=1,$B6+$B7*(J2033-0.5),$B6),0),1)*IF(AND($B17=1,J2033&lt;$B8),1-$B9,1)*IF(AND($B18=1,J2033&lt;$B11),1-$B10,1)</f>
        <v>0.908375</v>
      </c>
      <c r="L2033" s="31" t="n">
        <f aca="false">L2032+K2033</f>
        <v>971.057</v>
      </c>
    </row>
    <row r="2034" customFormat="false" ht="15" hidden="false" customHeight="false" outlineLevel="0" collapsed="false">
      <c r="J2034" s="30" t="n">
        <v>0.91725</v>
      </c>
      <c r="K2034" s="31" t="n">
        <f aca="false">MIN(MAX(IF($B16=1,$B6+$B7*(J2034-0.5),$B6),0),1)*IF(AND($B17=1,J2034&lt;$B8),1-$B9,1)*IF(AND($B18=1,J2034&lt;$B11),1-$B10,1)</f>
        <v>0.908625</v>
      </c>
      <c r="L2034" s="31" t="n">
        <f aca="false">L2033+K2034</f>
        <v>971.965625</v>
      </c>
    </row>
    <row r="2035" customFormat="false" ht="15" hidden="false" customHeight="false" outlineLevel="0" collapsed="false">
      <c r="J2035" s="30" t="n">
        <v>0.91775</v>
      </c>
      <c r="K2035" s="31" t="n">
        <f aca="false">MIN(MAX(IF($B16=1,$B6+$B7*(J2035-0.5),$B6),0),1)*IF(AND($B17=1,J2035&lt;$B8),1-$B9,1)*IF(AND($B18=1,J2035&lt;$B11),1-$B10,1)</f>
        <v>0.908875</v>
      </c>
      <c r="L2035" s="31" t="n">
        <f aca="false">L2034+K2035</f>
        <v>972.8745</v>
      </c>
    </row>
    <row r="2036" customFormat="false" ht="15" hidden="false" customHeight="false" outlineLevel="0" collapsed="false">
      <c r="J2036" s="30" t="n">
        <v>0.91825</v>
      </c>
      <c r="K2036" s="31" t="n">
        <f aca="false">MIN(MAX(IF($B16=1,$B6+$B7*(J2036-0.5),$B6),0),1)*IF(AND($B17=1,J2036&lt;$B8),1-$B9,1)*IF(AND($B18=1,J2036&lt;$B11),1-$B10,1)</f>
        <v>0.909125</v>
      </c>
      <c r="L2036" s="31" t="n">
        <f aca="false">L2035+K2036</f>
        <v>973.783625</v>
      </c>
    </row>
    <row r="2037" customFormat="false" ht="15" hidden="false" customHeight="false" outlineLevel="0" collapsed="false">
      <c r="J2037" s="30" t="n">
        <v>0.91875</v>
      </c>
      <c r="K2037" s="31" t="n">
        <f aca="false">MIN(MAX(IF($B16=1,$B6+$B7*(J2037-0.5),$B6),0),1)*IF(AND($B17=1,J2037&lt;$B8),1-$B9,1)*IF(AND($B18=1,J2037&lt;$B11),1-$B10,1)</f>
        <v>0.909375</v>
      </c>
      <c r="L2037" s="31" t="n">
        <f aca="false">L2036+K2037</f>
        <v>974.693</v>
      </c>
    </row>
    <row r="2038" customFormat="false" ht="15" hidden="false" customHeight="false" outlineLevel="0" collapsed="false">
      <c r="J2038" s="30" t="n">
        <v>0.91925</v>
      </c>
      <c r="K2038" s="31" t="n">
        <f aca="false">MIN(MAX(IF($B16=1,$B6+$B7*(J2038-0.5),$B6),0),1)*IF(AND($B17=1,J2038&lt;$B8),1-$B9,1)*IF(AND($B18=1,J2038&lt;$B11),1-$B10,1)</f>
        <v>0.909625</v>
      </c>
      <c r="L2038" s="31" t="n">
        <f aca="false">L2037+K2038</f>
        <v>975.602625</v>
      </c>
    </row>
    <row r="2039" customFormat="false" ht="15" hidden="false" customHeight="false" outlineLevel="0" collapsed="false">
      <c r="J2039" s="30" t="n">
        <v>0.91975</v>
      </c>
      <c r="K2039" s="31" t="n">
        <f aca="false">MIN(MAX(IF($B16=1,$B6+$B7*(J2039-0.5),$B6),0),1)*IF(AND($B17=1,J2039&lt;$B8),1-$B9,1)*IF(AND($B18=1,J2039&lt;$B11),1-$B10,1)</f>
        <v>0.909875</v>
      </c>
      <c r="L2039" s="31" t="n">
        <f aca="false">L2038+K2039</f>
        <v>976.5125</v>
      </c>
    </row>
    <row r="2040" customFormat="false" ht="15" hidden="false" customHeight="false" outlineLevel="0" collapsed="false">
      <c r="J2040" s="30" t="n">
        <v>0.92025</v>
      </c>
      <c r="K2040" s="31" t="n">
        <f aca="false">MIN(MAX(IF($B16=1,$B6+$B7*(J2040-0.5),$B6),0),1)*IF(AND($B17=1,J2040&lt;$B8),1-$B9,1)*IF(AND($B18=1,J2040&lt;$B11),1-$B10,1)</f>
        <v>0.910125</v>
      </c>
      <c r="L2040" s="31" t="n">
        <f aca="false">L2039+K2040</f>
        <v>977.422625</v>
      </c>
    </row>
    <row r="2041" customFormat="false" ht="15" hidden="false" customHeight="false" outlineLevel="0" collapsed="false">
      <c r="J2041" s="30" t="n">
        <v>0.92075</v>
      </c>
      <c r="K2041" s="31" t="n">
        <f aca="false">MIN(MAX(IF($B16=1,$B6+$B7*(J2041-0.5),$B6),0),1)*IF(AND($B17=1,J2041&lt;$B8),1-$B9,1)*IF(AND($B18=1,J2041&lt;$B11),1-$B10,1)</f>
        <v>0.910375</v>
      </c>
      <c r="L2041" s="31" t="n">
        <f aca="false">L2040+K2041</f>
        <v>978.333</v>
      </c>
    </row>
    <row r="2042" customFormat="false" ht="15" hidden="false" customHeight="false" outlineLevel="0" collapsed="false">
      <c r="J2042" s="30" t="n">
        <v>0.92125</v>
      </c>
      <c r="K2042" s="31" t="n">
        <f aca="false">MIN(MAX(IF($B16=1,$B6+$B7*(J2042-0.5),$B6),0),1)*IF(AND($B17=1,J2042&lt;$B8),1-$B9,1)*IF(AND($B18=1,J2042&lt;$B11),1-$B10,1)</f>
        <v>0.910625</v>
      </c>
      <c r="L2042" s="31" t="n">
        <f aca="false">L2041+K2042</f>
        <v>979.243625</v>
      </c>
    </row>
    <row r="2043" customFormat="false" ht="15" hidden="false" customHeight="false" outlineLevel="0" collapsed="false">
      <c r="J2043" s="30" t="n">
        <v>0.92175</v>
      </c>
      <c r="K2043" s="31" t="n">
        <f aca="false">MIN(MAX(IF($B16=1,$B6+$B7*(J2043-0.5),$B6),0),1)*IF(AND($B17=1,J2043&lt;$B8),1-$B9,1)*IF(AND($B18=1,J2043&lt;$B11),1-$B10,1)</f>
        <v>0.910875</v>
      </c>
      <c r="L2043" s="31" t="n">
        <f aca="false">L2042+K2043</f>
        <v>980.1545</v>
      </c>
    </row>
    <row r="2044" customFormat="false" ht="15" hidden="false" customHeight="false" outlineLevel="0" collapsed="false">
      <c r="J2044" s="30" t="n">
        <v>0.92225</v>
      </c>
      <c r="K2044" s="31" t="n">
        <f aca="false">MIN(MAX(IF($B16=1,$B6+$B7*(J2044-0.5),$B6),0),1)*IF(AND($B17=1,J2044&lt;$B8),1-$B9,1)*IF(AND($B18=1,J2044&lt;$B11),1-$B10,1)</f>
        <v>0.911125</v>
      </c>
      <c r="L2044" s="31" t="n">
        <f aca="false">L2043+K2044</f>
        <v>981.065625</v>
      </c>
    </row>
    <row r="2045" customFormat="false" ht="15" hidden="false" customHeight="false" outlineLevel="0" collapsed="false">
      <c r="J2045" s="30" t="n">
        <v>0.92275</v>
      </c>
      <c r="K2045" s="31" t="n">
        <f aca="false">MIN(MAX(IF($B16=1,$B6+$B7*(J2045-0.5),$B6),0),1)*IF(AND($B17=1,J2045&lt;$B8),1-$B9,1)*IF(AND($B18=1,J2045&lt;$B11),1-$B10,1)</f>
        <v>0.911375</v>
      </c>
      <c r="L2045" s="31" t="n">
        <f aca="false">L2044+K2045</f>
        <v>981.977</v>
      </c>
    </row>
    <row r="2046" customFormat="false" ht="15" hidden="false" customHeight="false" outlineLevel="0" collapsed="false">
      <c r="J2046" s="30" t="n">
        <v>0.92325</v>
      </c>
      <c r="K2046" s="31" t="n">
        <f aca="false">MIN(MAX(IF($B16=1,$B6+$B7*(J2046-0.5),$B6),0),1)*IF(AND($B17=1,J2046&lt;$B8),1-$B9,1)*IF(AND($B18=1,J2046&lt;$B11),1-$B10,1)</f>
        <v>0.911625</v>
      </c>
      <c r="L2046" s="31" t="n">
        <f aca="false">L2045+K2046</f>
        <v>982.888625</v>
      </c>
    </row>
    <row r="2047" customFormat="false" ht="15" hidden="false" customHeight="false" outlineLevel="0" collapsed="false">
      <c r="J2047" s="30" t="n">
        <v>0.92375</v>
      </c>
      <c r="K2047" s="31" t="n">
        <f aca="false">MIN(MAX(IF($B16=1,$B6+$B7*(J2047-0.5),$B6),0),1)*IF(AND($B17=1,J2047&lt;$B8),1-$B9,1)*IF(AND($B18=1,J2047&lt;$B11),1-$B10,1)</f>
        <v>0.911875</v>
      </c>
      <c r="L2047" s="31" t="n">
        <f aca="false">L2046+K2047</f>
        <v>983.8005</v>
      </c>
    </row>
    <row r="2048" customFormat="false" ht="15" hidden="false" customHeight="false" outlineLevel="0" collapsed="false">
      <c r="J2048" s="30" t="n">
        <v>0.92425</v>
      </c>
      <c r="K2048" s="31" t="n">
        <f aca="false">MIN(MAX(IF($B16=1,$B6+$B7*(J2048-0.5),$B6),0),1)*IF(AND($B17=1,J2048&lt;$B8),1-$B9,1)*IF(AND($B18=1,J2048&lt;$B11),1-$B10,1)</f>
        <v>0.912125</v>
      </c>
      <c r="L2048" s="31" t="n">
        <f aca="false">L2047+K2048</f>
        <v>984.712625</v>
      </c>
    </row>
    <row r="2049" customFormat="false" ht="15" hidden="false" customHeight="false" outlineLevel="0" collapsed="false">
      <c r="J2049" s="30" t="n">
        <v>0.92475</v>
      </c>
      <c r="K2049" s="31" t="n">
        <f aca="false">MIN(MAX(IF($B16=1,$B6+$B7*(J2049-0.5),$B6),0),1)*IF(AND($B17=1,J2049&lt;$B8),1-$B9,1)*IF(AND($B18=1,J2049&lt;$B11),1-$B10,1)</f>
        <v>0.912375</v>
      </c>
      <c r="L2049" s="31" t="n">
        <f aca="false">L2048+K2049</f>
        <v>985.625</v>
      </c>
    </row>
    <row r="2050" customFormat="false" ht="15" hidden="false" customHeight="false" outlineLevel="0" collapsed="false">
      <c r="J2050" s="30" t="n">
        <v>0.92525</v>
      </c>
      <c r="K2050" s="31" t="n">
        <f aca="false">MIN(MAX(IF($B16=1,$B6+$B7*(J2050-0.5),$B6),0),1)*IF(AND($B17=1,J2050&lt;$B8),1-$B9,1)*IF(AND($B18=1,J2050&lt;$B11),1-$B10,1)</f>
        <v>0.912625</v>
      </c>
      <c r="L2050" s="31" t="n">
        <f aca="false">L2049+K2050</f>
        <v>986.537625</v>
      </c>
    </row>
    <row r="2051" customFormat="false" ht="15" hidden="false" customHeight="false" outlineLevel="0" collapsed="false">
      <c r="J2051" s="30" t="n">
        <v>0.92575</v>
      </c>
      <c r="K2051" s="31" t="n">
        <f aca="false">MIN(MAX(IF($B16=1,$B6+$B7*(J2051-0.5),$B6),0),1)*IF(AND($B17=1,J2051&lt;$B8),1-$B9,1)*IF(AND($B18=1,J2051&lt;$B11),1-$B10,1)</f>
        <v>0.912875</v>
      </c>
      <c r="L2051" s="31" t="n">
        <f aca="false">L2050+K2051</f>
        <v>987.4505</v>
      </c>
    </row>
    <row r="2052" customFormat="false" ht="15" hidden="false" customHeight="false" outlineLevel="0" collapsed="false">
      <c r="J2052" s="30" t="n">
        <v>0.92625</v>
      </c>
      <c r="K2052" s="31" t="n">
        <f aca="false">MIN(MAX(IF($B16=1,$B6+$B7*(J2052-0.5),$B6),0),1)*IF(AND($B17=1,J2052&lt;$B8),1-$B9,1)*IF(AND($B18=1,J2052&lt;$B11),1-$B10,1)</f>
        <v>0.913125</v>
      </c>
      <c r="L2052" s="31" t="n">
        <f aca="false">L2051+K2052</f>
        <v>988.363625</v>
      </c>
    </row>
    <row r="2053" customFormat="false" ht="15" hidden="false" customHeight="false" outlineLevel="0" collapsed="false">
      <c r="J2053" s="30" t="n">
        <v>0.92675</v>
      </c>
      <c r="K2053" s="31" t="n">
        <f aca="false">MIN(MAX(IF($B16=1,$B6+$B7*(J2053-0.5),$B6),0),1)*IF(AND($B17=1,J2053&lt;$B8),1-$B9,1)*IF(AND($B18=1,J2053&lt;$B11),1-$B10,1)</f>
        <v>0.913375</v>
      </c>
      <c r="L2053" s="31" t="n">
        <f aca="false">L2052+K2053</f>
        <v>989.277</v>
      </c>
    </row>
    <row r="2054" customFormat="false" ht="15" hidden="false" customHeight="false" outlineLevel="0" collapsed="false">
      <c r="J2054" s="30" t="n">
        <v>0.92725</v>
      </c>
      <c r="K2054" s="31" t="n">
        <f aca="false">MIN(MAX(IF($B16=1,$B6+$B7*(J2054-0.5),$B6),0),1)*IF(AND($B17=1,J2054&lt;$B8),1-$B9,1)*IF(AND($B18=1,J2054&lt;$B11),1-$B10,1)</f>
        <v>0.913625</v>
      </c>
      <c r="L2054" s="31" t="n">
        <f aca="false">L2053+K2054</f>
        <v>990.190625</v>
      </c>
    </row>
    <row r="2055" customFormat="false" ht="15" hidden="false" customHeight="false" outlineLevel="0" collapsed="false">
      <c r="J2055" s="30" t="n">
        <v>0.92775</v>
      </c>
      <c r="K2055" s="31" t="n">
        <f aca="false">MIN(MAX(IF($B16=1,$B6+$B7*(J2055-0.5),$B6),0),1)*IF(AND($B17=1,J2055&lt;$B8),1-$B9,1)*IF(AND($B18=1,J2055&lt;$B11),1-$B10,1)</f>
        <v>0.913875</v>
      </c>
      <c r="L2055" s="31" t="n">
        <f aca="false">L2054+K2055</f>
        <v>991.1045</v>
      </c>
    </row>
    <row r="2056" customFormat="false" ht="15" hidden="false" customHeight="false" outlineLevel="0" collapsed="false">
      <c r="J2056" s="30" t="n">
        <v>0.92825</v>
      </c>
      <c r="K2056" s="31" t="n">
        <f aca="false">MIN(MAX(IF($B16=1,$B6+$B7*(J2056-0.5),$B6),0),1)*IF(AND($B17=1,J2056&lt;$B8),1-$B9,1)*IF(AND($B18=1,J2056&lt;$B11),1-$B10,1)</f>
        <v>0.914125</v>
      </c>
      <c r="L2056" s="31" t="n">
        <f aca="false">L2055+K2056</f>
        <v>992.018625</v>
      </c>
    </row>
    <row r="2057" customFormat="false" ht="15" hidden="false" customHeight="false" outlineLevel="0" collapsed="false">
      <c r="J2057" s="30" t="n">
        <v>0.92875</v>
      </c>
      <c r="K2057" s="31" t="n">
        <f aca="false">MIN(MAX(IF($B16=1,$B6+$B7*(J2057-0.5),$B6),0),1)*IF(AND($B17=1,J2057&lt;$B8),1-$B9,1)*IF(AND($B18=1,J2057&lt;$B11),1-$B10,1)</f>
        <v>0.914375</v>
      </c>
      <c r="L2057" s="31" t="n">
        <f aca="false">L2056+K2057</f>
        <v>992.933</v>
      </c>
    </row>
    <row r="2058" customFormat="false" ht="15" hidden="false" customHeight="false" outlineLevel="0" collapsed="false">
      <c r="J2058" s="30" t="n">
        <v>0.92925</v>
      </c>
      <c r="K2058" s="31" t="n">
        <f aca="false">MIN(MAX(IF($B16=1,$B6+$B7*(J2058-0.5),$B6),0),1)*IF(AND($B17=1,J2058&lt;$B8),1-$B9,1)*IF(AND($B18=1,J2058&lt;$B11),1-$B10,1)</f>
        <v>0.914625</v>
      </c>
      <c r="L2058" s="31" t="n">
        <f aca="false">L2057+K2058</f>
        <v>993.847625</v>
      </c>
    </row>
    <row r="2059" customFormat="false" ht="15" hidden="false" customHeight="false" outlineLevel="0" collapsed="false">
      <c r="J2059" s="30" t="n">
        <v>0.92975</v>
      </c>
      <c r="K2059" s="31" t="n">
        <f aca="false">MIN(MAX(IF($B16=1,$B6+$B7*(J2059-0.5),$B6),0),1)*IF(AND($B17=1,J2059&lt;$B8),1-$B9,1)*IF(AND($B18=1,J2059&lt;$B11),1-$B10,1)</f>
        <v>0.914875</v>
      </c>
      <c r="L2059" s="31" t="n">
        <f aca="false">L2058+K2059</f>
        <v>994.7625</v>
      </c>
    </row>
    <row r="2060" customFormat="false" ht="15" hidden="false" customHeight="false" outlineLevel="0" collapsed="false">
      <c r="J2060" s="30" t="n">
        <v>0.93025</v>
      </c>
      <c r="K2060" s="31" t="n">
        <f aca="false">MIN(MAX(IF($B16=1,$B6+$B7*(J2060-0.5),$B6),0),1)*IF(AND($B17=1,J2060&lt;$B8),1-$B9,1)*IF(AND($B18=1,J2060&lt;$B11),1-$B10,1)</f>
        <v>0.915125</v>
      </c>
      <c r="L2060" s="31" t="n">
        <f aca="false">L2059+K2060</f>
        <v>995.677625</v>
      </c>
    </row>
    <row r="2061" customFormat="false" ht="15" hidden="false" customHeight="false" outlineLevel="0" collapsed="false">
      <c r="J2061" s="30" t="n">
        <v>0.93075</v>
      </c>
      <c r="K2061" s="31" t="n">
        <f aca="false">MIN(MAX(IF($B16=1,$B6+$B7*(J2061-0.5),$B6),0),1)*IF(AND($B17=1,J2061&lt;$B8),1-$B9,1)*IF(AND($B18=1,J2061&lt;$B11),1-$B10,1)</f>
        <v>0.915375</v>
      </c>
      <c r="L2061" s="31" t="n">
        <f aca="false">L2060+K2061</f>
        <v>996.593</v>
      </c>
    </row>
    <row r="2062" customFormat="false" ht="15" hidden="false" customHeight="false" outlineLevel="0" collapsed="false">
      <c r="J2062" s="30" t="n">
        <v>0.93125</v>
      </c>
      <c r="K2062" s="31" t="n">
        <f aca="false">MIN(MAX(IF($B16=1,$B6+$B7*(J2062-0.5),$B6),0),1)*IF(AND($B17=1,J2062&lt;$B8),1-$B9,1)*IF(AND($B18=1,J2062&lt;$B11),1-$B10,1)</f>
        <v>0.915625</v>
      </c>
      <c r="L2062" s="31" t="n">
        <f aca="false">L2061+K2062</f>
        <v>997.508625</v>
      </c>
    </row>
    <row r="2063" customFormat="false" ht="15" hidden="false" customHeight="false" outlineLevel="0" collapsed="false">
      <c r="J2063" s="30" t="n">
        <v>0.93175</v>
      </c>
      <c r="K2063" s="31" t="n">
        <f aca="false">MIN(MAX(IF($B16=1,$B6+$B7*(J2063-0.5),$B6),0),1)*IF(AND($B17=1,J2063&lt;$B8),1-$B9,1)*IF(AND($B18=1,J2063&lt;$B11),1-$B10,1)</f>
        <v>0.915875</v>
      </c>
      <c r="L2063" s="31" t="n">
        <f aca="false">L2062+K2063</f>
        <v>998.4245</v>
      </c>
    </row>
    <row r="2064" customFormat="false" ht="15" hidden="false" customHeight="false" outlineLevel="0" collapsed="false">
      <c r="J2064" s="30" t="n">
        <v>0.93225</v>
      </c>
      <c r="K2064" s="31" t="n">
        <f aca="false">MIN(MAX(IF($B16=1,$B6+$B7*(J2064-0.5),$B6),0),1)*IF(AND($B17=1,J2064&lt;$B8),1-$B9,1)*IF(AND($B18=1,J2064&lt;$B11),1-$B10,1)</f>
        <v>0.916125</v>
      </c>
      <c r="L2064" s="31" t="n">
        <f aca="false">L2063+K2064</f>
        <v>999.340625</v>
      </c>
    </row>
    <row r="2065" customFormat="false" ht="15" hidden="false" customHeight="false" outlineLevel="0" collapsed="false">
      <c r="J2065" s="30" t="n">
        <v>0.93275</v>
      </c>
      <c r="K2065" s="31" t="n">
        <f aca="false">MIN(MAX(IF($B16=1,$B6+$B7*(J2065-0.5),$B6),0),1)*IF(AND($B17=1,J2065&lt;$B8),1-$B9,1)*IF(AND($B18=1,J2065&lt;$B11),1-$B10,1)</f>
        <v>0.916375</v>
      </c>
      <c r="L2065" s="31" t="n">
        <f aca="false">L2064+K2065</f>
        <v>1000.257</v>
      </c>
    </row>
    <row r="2066" customFormat="false" ht="15" hidden="false" customHeight="false" outlineLevel="0" collapsed="false">
      <c r="J2066" s="30" t="n">
        <v>0.93325</v>
      </c>
      <c r="K2066" s="31" t="n">
        <f aca="false">MIN(MAX(IF($B16=1,$B6+$B7*(J2066-0.5),$B6),0),1)*IF(AND($B17=1,J2066&lt;$B8),1-$B9,1)*IF(AND($B18=1,J2066&lt;$B11),1-$B10,1)</f>
        <v>0.916625</v>
      </c>
      <c r="L2066" s="31" t="n">
        <f aca="false">L2065+K2066</f>
        <v>1001.173625</v>
      </c>
    </row>
    <row r="2067" customFormat="false" ht="15" hidden="false" customHeight="false" outlineLevel="0" collapsed="false">
      <c r="J2067" s="30" t="n">
        <v>0.93375</v>
      </c>
      <c r="K2067" s="31" t="n">
        <f aca="false">MIN(MAX(IF($B16=1,$B6+$B7*(J2067-0.5),$B6),0),1)*IF(AND($B17=1,J2067&lt;$B8),1-$B9,1)*IF(AND($B18=1,J2067&lt;$B11),1-$B10,1)</f>
        <v>0.916875</v>
      </c>
      <c r="L2067" s="31" t="n">
        <f aca="false">L2066+K2067</f>
        <v>1002.0905</v>
      </c>
    </row>
    <row r="2068" customFormat="false" ht="15" hidden="false" customHeight="false" outlineLevel="0" collapsed="false">
      <c r="J2068" s="30" t="n">
        <v>0.93425</v>
      </c>
      <c r="K2068" s="31" t="n">
        <f aca="false">MIN(MAX(IF($B16=1,$B6+$B7*(J2068-0.5),$B6),0),1)*IF(AND($B17=1,J2068&lt;$B8),1-$B9,1)*IF(AND($B18=1,J2068&lt;$B11),1-$B10,1)</f>
        <v>0.917125</v>
      </c>
      <c r="L2068" s="31" t="n">
        <f aca="false">L2067+K2068</f>
        <v>1003.007625</v>
      </c>
    </row>
    <row r="2069" customFormat="false" ht="15" hidden="false" customHeight="false" outlineLevel="0" collapsed="false">
      <c r="J2069" s="30" t="n">
        <v>0.93475</v>
      </c>
      <c r="K2069" s="31" t="n">
        <f aca="false">MIN(MAX(IF($B16=1,$B6+$B7*(J2069-0.5),$B6),0),1)*IF(AND($B17=1,J2069&lt;$B8),1-$B9,1)*IF(AND($B18=1,J2069&lt;$B11),1-$B10,1)</f>
        <v>0.917375</v>
      </c>
      <c r="L2069" s="31" t="n">
        <f aca="false">L2068+K2069</f>
        <v>1003.925</v>
      </c>
    </row>
    <row r="2070" customFormat="false" ht="15" hidden="false" customHeight="false" outlineLevel="0" collapsed="false">
      <c r="J2070" s="30" t="n">
        <v>0.93525</v>
      </c>
      <c r="K2070" s="31" t="n">
        <f aca="false">MIN(MAX(IF($B16=1,$B6+$B7*(J2070-0.5),$B6),0),1)*IF(AND($B17=1,J2070&lt;$B8),1-$B9,1)*IF(AND($B18=1,J2070&lt;$B11),1-$B10,1)</f>
        <v>0.917625</v>
      </c>
      <c r="L2070" s="31" t="n">
        <f aca="false">L2069+K2070</f>
        <v>1004.842625</v>
      </c>
    </row>
    <row r="2071" customFormat="false" ht="15" hidden="false" customHeight="false" outlineLevel="0" collapsed="false">
      <c r="J2071" s="30" t="n">
        <v>0.93575</v>
      </c>
      <c r="K2071" s="31" t="n">
        <f aca="false">MIN(MAX(IF($B16=1,$B6+$B7*(J2071-0.5),$B6),0),1)*IF(AND($B17=1,J2071&lt;$B8),1-$B9,1)*IF(AND($B18=1,J2071&lt;$B11),1-$B10,1)</f>
        <v>0.917875</v>
      </c>
      <c r="L2071" s="31" t="n">
        <f aca="false">L2070+K2071</f>
        <v>1005.7605</v>
      </c>
    </row>
    <row r="2072" customFormat="false" ht="15" hidden="false" customHeight="false" outlineLevel="0" collapsed="false">
      <c r="J2072" s="30" t="n">
        <v>0.93625</v>
      </c>
      <c r="K2072" s="31" t="n">
        <f aca="false">MIN(MAX(IF($B16=1,$B6+$B7*(J2072-0.5),$B6),0),1)*IF(AND($B17=1,J2072&lt;$B8),1-$B9,1)*IF(AND($B18=1,J2072&lt;$B11),1-$B10,1)</f>
        <v>0.918125</v>
      </c>
      <c r="L2072" s="31" t="n">
        <f aca="false">L2071+K2072</f>
        <v>1006.678625</v>
      </c>
    </row>
    <row r="2073" customFormat="false" ht="15" hidden="false" customHeight="false" outlineLevel="0" collapsed="false">
      <c r="J2073" s="30" t="n">
        <v>0.93675</v>
      </c>
      <c r="K2073" s="31" t="n">
        <f aca="false">MIN(MAX(IF($B16=1,$B6+$B7*(J2073-0.5),$B6),0),1)*IF(AND($B17=1,J2073&lt;$B8),1-$B9,1)*IF(AND($B18=1,J2073&lt;$B11),1-$B10,1)</f>
        <v>0.918375</v>
      </c>
      <c r="L2073" s="31" t="n">
        <f aca="false">L2072+K2073</f>
        <v>1007.597</v>
      </c>
    </row>
    <row r="2074" customFormat="false" ht="15" hidden="false" customHeight="false" outlineLevel="0" collapsed="false">
      <c r="J2074" s="30" t="n">
        <v>0.93725</v>
      </c>
      <c r="K2074" s="31" t="n">
        <f aca="false">MIN(MAX(IF($B16=1,$B6+$B7*(J2074-0.5),$B6),0),1)*IF(AND($B17=1,J2074&lt;$B8),1-$B9,1)*IF(AND($B18=1,J2074&lt;$B11),1-$B10,1)</f>
        <v>0.918625</v>
      </c>
      <c r="L2074" s="31" t="n">
        <f aca="false">L2073+K2074</f>
        <v>1008.515625</v>
      </c>
    </row>
    <row r="2075" customFormat="false" ht="15" hidden="false" customHeight="false" outlineLevel="0" collapsed="false">
      <c r="J2075" s="30" t="n">
        <v>0.93775</v>
      </c>
      <c r="K2075" s="31" t="n">
        <f aca="false">MIN(MAX(IF($B16=1,$B6+$B7*(J2075-0.5),$B6),0),1)*IF(AND($B17=1,J2075&lt;$B8),1-$B9,1)*IF(AND($B18=1,J2075&lt;$B11),1-$B10,1)</f>
        <v>0.918875</v>
      </c>
      <c r="L2075" s="31" t="n">
        <f aca="false">L2074+K2075</f>
        <v>1009.4345</v>
      </c>
    </row>
    <row r="2076" customFormat="false" ht="15" hidden="false" customHeight="false" outlineLevel="0" collapsed="false">
      <c r="J2076" s="30" t="n">
        <v>0.93825</v>
      </c>
      <c r="K2076" s="31" t="n">
        <f aca="false">MIN(MAX(IF($B16=1,$B6+$B7*(J2076-0.5),$B6),0),1)*IF(AND($B17=1,J2076&lt;$B8),1-$B9,1)*IF(AND($B18=1,J2076&lt;$B11),1-$B10,1)</f>
        <v>0.919125</v>
      </c>
      <c r="L2076" s="31" t="n">
        <f aca="false">L2075+K2076</f>
        <v>1010.353625</v>
      </c>
    </row>
    <row r="2077" customFormat="false" ht="15" hidden="false" customHeight="false" outlineLevel="0" collapsed="false">
      <c r="J2077" s="30" t="n">
        <v>0.93875</v>
      </c>
      <c r="K2077" s="31" t="n">
        <f aca="false">MIN(MAX(IF($B16=1,$B6+$B7*(J2077-0.5),$B6),0),1)*IF(AND($B17=1,J2077&lt;$B8),1-$B9,1)*IF(AND($B18=1,J2077&lt;$B11),1-$B10,1)</f>
        <v>0.919375</v>
      </c>
      <c r="L2077" s="31" t="n">
        <f aca="false">L2076+K2077</f>
        <v>1011.273</v>
      </c>
    </row>
    <row r="2078" customFormat="false" ht="15" hidden="false" customHeight="false" outlineLevel="0" collapsed="false">
      <c r="J2078" s="30" t="n">
        <v>0.93925</v>
      </c>
      <c r="K2078" s="31" t="n">
        <f aca="false">MIN(MAX(IF($B16=1,$B6+$B7*(J2078-0.5),$B6),0),1)*IF(AND($B17=1,J2078&lt;$B8),1-$B9,1)*IF(AND($B18=1,J2078&lt;$B11),1-$B10,1)</f>
        <v>0.919625</v>
      </c>
      <c r="L2078" s="31" t="n">
        <f aca="false">L2077+K2078</f>
        <v>1012.192625</v>
      </c>
    </row>
    <row r="2079" customFormat="false" ht="15" hidden="false" customHeight="false" outlineLevel="0" collapsed="false">
      <c r="J2079" s="30" t="n">
        <v>0.93975</v>
      </c>
      <c r="K2079" s="31" t="n">
        <f aca="false">MIN(MAX(IF($B16=1,$B6+$B7*(J2079-0.5),$B6),0),1)*IF(AND($B17=1,J2079&lt;$B8),1-$B9,1)*IF(AND($B18=1,J2079&lt;$B11),1-$B10,1)</f>
        <v>0.919875</v>
      </c>
      <c r="L2079" s="31" t="n">
        <f aca="false">L2078+K2079</f>
        <v>1013.1125</v>
      </c>
    </row>
    <row r="2080" customFormat="false" ht="15" hidden="false" customHeight="false" outlineLevel="0" collapsed="false">
      <c r="J2080" s="30" t="n">
        <v>0.94025</v>
      </c>
      <c r="K2080" s="31" t="n">
        <f aca="false">MIN(MAX(IF($B16=1,$B6+$B7*(J2080-0.5),$B6),0),1)*IF(AND($B17=1,J2080&lt;$B8),1-$B9,1)*IF(AND($B18=1,J2080&lt;$B11),1-$B10,1)</f>
        <v>0.920125</v>
      </c>
      <c r="L2080" s="31" t="n">
        <f aca="false">L2079+K2080</f>
        <v>1014.032625</v>
      </c>
    </row>
    <row r="2081" customFormat="false" ht="15" hidden="false" customHeight="false" outlineLevel="0" collapsed="false">
      <c r="J2081" s="30" t="n">
        <v>0.94075</v>
      </c>
      <c r="K2081" s="31" t="n">
        <f aca="false">MIN(MAX(IF($B16=1,$B6+$B7*(J2081-0.5),$B6),0),1)*IF(AND($B17=1,J2081&lt;$B8),1-$B9,1)*IF(AND($B18=1,J2081&lt;$B11),1-$B10,1)</f>
        <v>0.920375</v>
      </c>
      <c r="L2081" s="31" t="n">
        <f aca="false">L2080+K2081</f>
        <v>1014.953</v>
      </c>
    </row>
    <row r="2082" customFormat="false" ht="15" hidden="false" customHeight="false" outlineLevel="0" collapsed="false">
      <c r="J2082" s="30" t="n">
        <v>0.94125</v>
      </c>
      <c r="K2082" s="31" t="n">
        <f aca="false">MIN(MAX(IF($B16=1,$B6+$B7*(J2082-0.5),$B6),0),1)*IF(AND($B17=1,J2082&lt;$B8),1-$B9,1)*IF(AND($B18=1,J2082&lt;$B11),1-$B10,1)</f>
        <v>0.920625</v>
      </c>
      <c r="L2082" s="31" t="n">
        <f aca="false">L2081+K2082</f>
        <v>1015.873625</v>
      </c>
    </row>
    <row r="2083" customFormat="false" ht="15" hidden="false" customHeight="false" outlineLevel="0" collapsed="false">
      <c r="J2083" s="30" t="n">
        <v>0.94175</v>
      </c>
      <c r="K2083" s="31" t="n">
        <f aca="false">MIN(MAX(IF($B16=1,$B6+$B7*(J2083-0.5),$B6),0),1)*IF(AND($B17=1,J2083&lt;$B8),1-$B9,1)*IF(AND($B18=1,J2083&lt;$B11),1-$B10,1)</f>
        <v>0.920875</v>
      </c>
      <c r="L2083" s="31" t="n">
        <f aca="false">L2082+K2083</f>
        <v>1016.7945</v>
      </c>
    </row>
    <row r="2084" customFormat="false" ht="15" hidden="false" customHeight="false" outlineLevel="0" collapsed="false">
      <c r="J2084" s="30" t="n">
        <v>0.94225</v>
      </c>
      <c r="K2084" s="31" t="n">
        <f aca="false">MIN(MAX(IF($B16=1,$B6+$B7*(J2084-0.5),$B6),0),1)*IF(AND($B17=1,J2084&lt;$B8),1-$B9,1)*IF(AND($B18=1,J2084&lt;$B11),1-$B10,1)</f>
        <v>0.921125</v>
      </c>
      <c r="L2084" s="31" t="n">
        <f aca="false">L2083+K2084</f>
        <v>1017.715625</v>
      </c>
    </row>
    <row r="2085" customFormat="false" ht="15" hidden="false" customHeight="false" outlineLevel="0" collapsed="false">
      <c r="J2085" s="30" t="n">
        <v>0.94275</v>
      </c>
      <c r="K2085" s="31" t="n">
        <f aca="false">MIN(MAX(IF($B16=1,$B6+$B7*(J2085-0.5),$B6),0),1)*IF(AND($B17=1,J2085&lt;$B8),1-$B9,1)*IF(AND($B18=1,J2085&lt;$B11),1-$B10,1)</f>
        <v>0.921375</v>
      </c>
      <c r="L2085" s="31" t="n">
        <f aca="false">L2084+K2085</f>
        <v>1018.637</v>
      </c>
    </row>
    <row r="2086" customFormat="false" ht="15" hidden="false" customHeight="false" outlineLevel="0" collapsed="false">
      <c r="J2086" s="30" t="n">
        <v>0.94325</v>
      </c>
      <c r="K2086" s="31" t="n">
        <f aca="false">MIN(MAX(IF($B16=1,$B6+$B7*(J2086-0.5),$B6),0),1)*IF(AND($B17=1,J2086&lt;$B8),1-$B9,1)*IF(AND($B18=1,J2086&lt;$B11),1-$B10,1)</f>
        <v>0.921625</v>
      </c>
      <c r="L2086" s="31" t="n">
        <f aca="false">L2085+K2086</f>
        <v>1019.558625</v>
      </c>
    </row>
    <row r="2087" customFormat="false" ht="15" hidden="false" customHeight="false" outlineLevel="0" collapsed="false">
      <c r="J2087" s="30" t="n">
        <v>0.94375</v>
      </c>
      <c r="K2087" s="31" t="n">
        <f aca="false">MIN(MAX(IF($B16=1,$B6+$B7*(J2087-0.5),$B6),0),1)*IF(AND($B17=1,J2087&lt;$B8),1-$B9,1)*IF(AND($B18=1,J2087&lt;$B11),1-$B10,1)</f>
        <v>0.921875</v>
      </c>
      <c r="L2087" s="31" t="n">
        <f aca="false">L2086+K2087</f>
        <v>1020.4805</v>
      </c>
    </row>
    <row r="2088" customFormat="false" ht="15" hidden="false" customHeight="false" outlineLevel="0" collapsed="false">
      <c r="J2088" s="30" t="n">
        <v>0.94425</v>
      </c>
      <c r="K2088" s="31" t="n">
        <f aca="false">MIN(MAX(IF($B16=1,$B6+$B7*(J2088-0.5),$B6),0),1)*IF(AND($B17=1,J2088&lt;$B8),1-$B9,1)*IF(AND($B18=1,J2088&lt;$B11),1-$B10,1)</f>
        <v>0.922125</v>
      </c>
      <c r="L2088" s="31" t="n">
        <f aca="false">L2087+K2088</f>
        <v>1021.402625</v>
      </c>
    </row>
    <row r="2089" customFormat="false" ht="15" hidden="false" customHeight="false" outlineLevel="0" collapsed="false">
      <c r="J2089" s="30" t="n">
        <v>0.94475</v>
      </c>
      <c r="K2089" s="31" t="n">
        <f aca="false">MIN(MAX(IF($B16=1,$B6+$B7*(J2089-0.5),$B6),0),1)*IF(AND($B17=1,J2089&lt;$B8),1-$B9,1)*IF(AND($B18=1,J2089&lt;$B11),1-$B10,1)</f>
        <v>0.922375</v>
      </c>
      <c r="L2089" s="31" t="n">
        <f aca="false">L2088+K2089</f>
        <v>1022.325</v>
      </c>
    </row>
    <row r="2090" customFormat="false" ht="15" hidden="false" customHeight="false" outlineLevel="0" collapsed="false">
      <c r="J2090" s="30" t="n">
        <v>0.94525</v>
      </c>
      <c r="K2090" s="31" t="n">
        <f aca="false">MIN(MAX(IF($B16=1,$B6+$B7*(J2090-0.5),$B6),0),1)*IF(AND($B17=1,J2090&lt;$B8),1-$B9,1)*IF(AND($B18=1,J2090&lt;$B11),1-$B10,1)</f>
        <v>0.922625</v>
      </c>
      <c r="L2090" s="31" t="n">
        <f aca="false">L2089+K2090</f>
        <v>1023.247625</v>
      </c>
    </row>
    <row r="2091" customFormat="false" ht="15" hidden="false" customHeight="false" outlineLevel="0" collapsed="false">
      <c r="J2091" s="30" t="n">
        <v>0.94575</v>
      </c>
      <c r="K2091" s="31" t="n">
        <f aca="false">MIN(MAX(IF($B16=1,$B6+$B7*(J2091-0.5),$B6),0),1)*IF(AND($B17=1,J2091&lt;$B8),1-$B9,1)*IF(AND($B18=1,J2091&lt;$B11),1-$B10,1)</f>
        <v>0.922875</v>
      </c>
      <c r="L2091" s="31" t="n">
        <f aca="false">L2090+K2091</f>
        <v>1024.1705</v>
      </c>
    </row>
    <row r="2092" customFormat="false" ht="15" hidden="false" customHeight="false" outlineLevel="0" collapsed="false">
      <c r="J2092" s="30" t="n">
        <v>0.94625</v>
      </c>
      <c r="K2092" s="31" t="n">
        <f aca="false">MIN(MAX(IF($B16=1,$B6+$B7*(J2092-0.5),$B6),0),1)*IF(AND($B17=1,J2092&lt;$B8),1-$B9,1)*IF(AND($B18=1,J2092&lt;$B11),1-$B10,1)</f>
        <v>0.923125</v>
      </c>
      <c r="L2092" s="31" t="n">
        <f aca="false">L2091+K2092</f>
        <v>1025.093625</v>
      </c>
    </row>
    <row r="2093" customFormat="false" ht="15" hidden="false" customHeight="false" outlineLevel="0" collapsed="false">
      <c r="J2093" s="30" t="n">
        <v>0.94675</v>
      </c>
      <c r="K2093" s="31" t="n">
        <f aca="false">MIN(MAX(IF($B16=1,$B6+$B7*(J2093-0.5),$B6),0),1)*IF(AND($B17=1,J2093&lt;$B8),1-$B9,1)*IF(AND($B18=1,J2093&lt;$B11),1-$B10,1)</f>
        <v>0.923375</v>
      </c>
      <c r="L2093" s="31" t="n">
        <f aca="false">L2092+K2093</f>
        <v>1026.017</v>
      </c>
    </row>
    <row r="2094" customFormat="false" ht="15" hidden="false" customHeight="false" outlineLevel="0" collapsed="false">
      <c r="J2094" s="30" t="n">
        <v>0.94725</v>
      </c>
      <c r="K2094" s="31" t="n">
        <f aca="false">MIN(MAX(IF($B16=1,$B6+$B7*(J2094-0.5),$B6),0),1)*IF(AND($B17=1,J2094&lt;$B8),1-$B9,1)*IF(AND($B18=1,J2094&lt;$B11),1-$B10,1)</f>
        <v>0.923625</v>
      </c>
      <c r="L2094" s="31" t="n">
        <f aca="false">L2093+K2094</f>
        <v>1026.940625</v>
      </c>
    </row>
    <row r="2095" customFormat="false" ht="15" hidden="false" customHeight="false" outlineLevel="0" collapsed="false">
      <c r="J2095" s="30" t="n">
        <v>0.94775</v>
      </c>
      <c r="K2095" s="31" t="n">
        <f aca="false">MIN(MAX(IF($B16=1,$B6+$B7*(J2095-0.5),$B6),0),1)*IF(AND($B17=1,J2095&lt;$B8),1-$B9,1)*IF(AND($B18=1,J2095&lt;$B11),1-$B10,1)</f>
        <v>0.923875</v>
      </c>
      <c r="L2095" s="31" t="n">
        <f aca="false">L2094+K2095</f>
        <v>1027.8645</v>
      </c>
    </row>
    <row r="2096" customFormat="false" ht="15" hidden="false" customHeight="false" outlineLevel="0" collapsed="false">
      <c r="J2096" s="30" t="n">
        <v>0.94825</v>
      </c>
      <c r="K2096" s="31" t="n">
        <f aca="false">MIN(MAX(IF($B16=1,$B6+$B7*(J2096-0.5),$B6),0),1)*IF(AND($B17=1,J2096&lt;$B8),1-$B9,1)*IF(AND($B18=1,J2096&lt;$B11),1-$B10,1)</f>
        <v>0.924125</v>
      </c>
      <c r="L2096" s="31" t="n">
        <f aca="false">L2095+K2096</f>
        <v>1028.788625</v>
      </c>
    </row>
    <row r="2097" customFormat="false" ht="15" hidden="false" customHeight="false" outlineLevel="0" collapsed="false">
      <c r="J2097" s="30" t="n">
        <v>0.94875</v>
      </c>
      <c r="K2097" s="31" t="n">
        <f aca="false">MIN(MAX(IF($B16=1,$B6+$B7*(J2097-0.5),$B6),0),1)*IF(AND($B17=1,J2097&lt;$B8),1-$B9,1)*IF(AND($B18=1,J2097&lt;$B11),1-$B10,1)</f>
        <v>0.924375</v>
      </c>
      <c r="L2097" s="31" t="n">
        <f aca="false">L2096+K2097</f>
        <v>1029.713</v>
      </c>
    </row>
    <row r="2098" customFormat="false" ht="15" hidden="false" customHeight="false" outlineLevel="0" collapsed="false">
      <c r="J2098" s="30" t="n">
        <v>0.94925</v>
      </c>
      <c r="K2098" s="31" t="n">
        <f aca="false">MIN(MAX(IF($B16=1,$B6+$B7*(J2098-0.5),$B6),0),1)*IF(AND($B17=1,J2098&lt;$B8),1-$B9,1)*IF(AND($B18=1,J2098&lt;$B11),1-$B10,1)</f>
        <v>0.924625</v>
      </c>
      <c r="L2098" s="31" t="n">
        <f aca="false">L2097+K2098</f>
        <v>1030.637625</v>
      </c>
    </row>
    <row r="2099" customFormat="false" ht="15" hidden="false" customHeight="false" outlineLevel="0" collapsed="false">
      <c r="J2099" s="30" t="n">
        <v>0.94975</v>
      </c>
      <c r="K2099" s="31" t="n">
        <f aca="false">MIN(MAX(IF($B16=1,$B6+$B7*(J2099-0.5),$B6),0),1)*IF(AND($B17=1,J2099&lt;$B8),1-$B9,1)*IF(AND($B18=1,J2099&lt;$B11),1-$B10,1)</f>
        <v>0.924875</v>
      </c>
      <c r="L2099" s="31" t="n">
        <f aca="false">L2098+K2099</f>
        <v>1031.5625</v>
      </c>
    </row>
    <row r="2100" customFormat="false" ht="15" hidden="false" customHeight="false" outlineLevel="0" collapsed="false">
      <c r="J2100" s="30" t="n">
        <v>0.95025</v>
      </c>
      <c r="K2100" s="31" t="n">
        <f aca="false">MIN(MAX(IF($B16=1,$B6+$B7*(J2100-0.5),$B6),0),1)*IF(AND($B17=1,J2100&lt;$B8),1-$B9,1)*IF(AND($B18=1,J2100&lt;$B11),1-$B10,1)</f>
        <v>0.925125</v>
      </c>
      <c r="L2100" s="31" t="n">
        <f aca="false">L2099+K2100</f>
        <v>1032.487625</v>
      </c>
    </row>
    <row r="2101" customFormat="false" ht="15" hidden="false" customHeight="false" outlineLevel="0" collapsed="false">
      <c r="J2101" s="30" t="n">
        <v>0.95075</v>
      </c>
      <c r="K2101" s="31" t="n">
        <f aca="false">MIN(MAX(IF($B16=1,$B6+$B7*(J2101-0.5),$B6),0),1)*IF(AND($B17=1,J2101&lt;$B8),1-$B9,1)*IF(AND($B18=1,J2101&lt;$B11),1-$B10,1)</f>
        <v>0.925375</v>
      </c>
      <c r="L2101" s="31" t="n">
        <f aca="false">L2100+K2101</f>
        <v>1033.413</v>
      </c>
    </row>
    <row r="2102" customFormat="false" ht="15" hidden="false" customHeight="false" outlineLevel="0" collapsed="false">
      <c r="J2102" s="30" t="n">
        <v>0.95125</v>
      </c>
      <c r="K2102" s="31" t="n">
        <f aca="false">MIN(MAX(IF($B16=1,$B6+$B7*(J2102-0.5),$B6),0),1)*IF(AND($B17=1,J2102&lt;$B8),1-$B9,1)*IF(AND($B18=1,J2102&lt;$B11),1-$B10,1)</f>
        <v>0.925625</v>
      </c>
      <c r="L2102" s="31" t="n">
        <f aca="false">L2101+K2102</f>
        <v>1034.338625</v>
      </c>
    </row>
    <row r="2103" customFormat="false" ht="15" hidden="false" customHeight="false" outlineLevel="0" collapsed="false">
      <c r="J2103" s="30" t="n">
        <v>0.95175</v>
      </c>
      <c r="K2103" s="31" t="n">
        <f aca="false">MIN(MAX(IF($B16=1,$B6+$B7*(J2103-0.5),$B6),0),1)*IF(AND($B17=1,J2103&lt;$B8),1-$B9,1)*IF(AND($B18=1,J2103&lt;$B11),1-$B10,1)</f>
        <v>0.925875</v>
      </c>
      <c r="L2103" s="31" t="n">
        <f aca="false">L2102+K2103</f>
        <v>1035.2645</v>
      </c>
    </row>
    <row r="2104" customFormat="false" ht="15" hidden="false" customHeight="false" outlineLevel="0" collapsed="false">
      <c r="J2104" s="30" t="n">
        <v>0.95225</v>
      </c>
      <c r="K2104" s="31" t="n">
        <f aca="false">MIN(MAX(IF($B16=1,$B6+$B7*(J2104-0.5),$B6),0),1)*IF(AND($B17=1,J2104&lt;$B8),1-$B9,1)*IF(AND($B18=1,J2104&lt;$B11),1-$B10,1)</f>
        <v>0.926125</v>
      </c>
      <c r="L2104" s="31" t="n">
        <f aca="false">L2103+K2104</f>
        <v>1036.190625</v>
      </c>
    </row>
    <row r="2105" customFormat="false" ht="15" hidden="false" customHeight="false" outlineLevel="0" collapsed="false">
      <c r="J2105" s="30" t="n">
        <v>0.95275</v>
      </c>
      <c r="K2105" s="31" t="n">
        <f aca="false">MIN(MAX(IF($B16=1,$B6+$B7*(J2105-0.5),$B6),0),1)*IF(AND($B17=1,J2105&lt;$B8),1-$B9,1)*IF(AND($B18=1,J2105&lt;$B11),1-$B10,1)</f>
        <v>0.926375</v>
      </c>
      <c r="L2105" s="31" t="n">
        <f aca="false">L2104+K2105</f>
        <v>1037.117</v>
      </c>
    </row>
    <row r="2106" customFormat="false" ht="15" hidden="false" customHeight="false" outlineLevel="0" collapsed="false">
      <c r="J2106" s="30" t="n">
        <v>0.95325</v>
      </c>
      <c r="K2106" s="31" t="n">
        <f aca="false">MIN(MAX(IF($B16=1,$B6+$B7*(J2106-0.5),$B6),0),1)*IF(AND($B17=1,J2106&lt;$B8),1-$B9,1)*IF(AND($B18=1,J2106&lt;$B11),1-$B10,1)</f>
        <v>0.926625</v>
      </c>
      <c r="L2106" s="31" t="n">
        <f aca="false">L2105+K2106</f>
        <v>1038.043625</v>
      </c>
    </row>
    <row r="2107" customFormat="false" ht="15" hidden="false" customHeight="false" outlineLevel="0" collapsed="false">
      <c r="J2107" s="30" t="n">
        <v>0.95375</v>
      </c>
      <c r="K2107" s="31" t="n">
        <f aca="false">MIN(MAX(IF($B16=1,$B6+$B7*(J2107-0.5),$B6),0),1)*IF(AND($B17=1,J2107&lt;$B8),1-$B9,1)*IF(AND($B18=1,J2107&lt;$B11),1-$B10,1)</f>
        <v>0.926875</v>
      </c>
      <c r="L2107" s="31" t="n">
        <f aca="false">L2106+K2107</f>
        <v>1038.9705</v>
      </c>
    </row>
    <row r="2108" customFormat="false" ht="15" hidden="false" customHeight="false" outlineLevel="0" collapsed="false">
      <c r="J2108" s="30" t="n">
        <v>0.95425</v>
      </c>
      <c r="K2108" s="31" t="n">
        <f aca="false">MIN(MAX(IF($B16=1,$B6+$B7*(J2108-0.5),$B6),0),1)*IF(AND($B17=1,J2108&lt;$B8),1-$B9,1)*IF(AND($B18=1,J2108&lt;$B11),1-$B10,1)</f>
        <v>0.927125</v>
      </c>
      <c r="L2108" s="31" t="n">
        <f aca="false">L2107+K2108</f>
        <v>1039.897625</v>
      </c>
    </row>
    <row r="2109" customFormat="false" ht="15" hidden="false" customHeight="false" outlineLevel="0" collapsed="false">
      <c r="J2109" s="30" t="n">
        <v>0.95475</v>
      </c>
      <c r="K2109" s="31" t="n">
        <f aca="false">MIN(MAX(IF($B16=1,$B6+$B7*(J2109-0.5),$B6),0),1)*IF(AND($B17=1,J2109&lt;$B8),1-$B9,1)*IF(AND($B18=1,J2109&lt;$B11),1-$B10,1)</f>
        <v>0.927375</v>
      </c>
      <c r="L2109" s="31" t="n">
        <f aca="false">L2108+K2109</f>
        <v>1040.825</v>
      </c>
    </row>
    <row r="2110" customFormat="false" ht="15" hidden="false" customHeight="false" outlineLevel="0" collapsed="false">
      <c r="J2110" s="30" t="n">
        <v>0.95525</v>
      </c>
      <c r="K2110" s="31" t="n">
        <f aca="false">MIN(MAX(IF($B16=1,$B6+$B7*(J2110-0.5),$B6),0),1)*IF(AND($B17=1,J2110&lt;$B8),1-$B9,1)*IF(AND($B18=1,J2110&lt;$B11),1-$B10,1)</f>
        <v>0.927625</v>
      </c>
      <c r="L2110" s="31" t="n">
        <f aca="false">L2109+K2110</f>
        <v>1041.752625</v>
      </c>
    </row>
    <row r="2111" customFormat="false" ht="15" hidden="false" customHeight="false" outlineLevel="0" collapsed="false">
      <c r="J2111" s="30" t="n">
        <v>0.95575</v>
      </c>
      <c r="K2111" s="31" t="n">
        <f aca="false">MIN(MAX(IF($B16=1,$B6+$B7*(J2111-0.5),$B6),0),1)*IF(AND($B17=1,J2111&lt;$B8),1-$B9,1)*IF(AND($B18=1,J2111&lt;$B11),1-$B10,1)</f>
        <v>0.927875</v>
      </c>
      <c r="L2111" s="31" t="n">
        <f aca="false">L2110+K2111</f>
        <v>1042.6805</v>
      </c>
    </row>
    <row r="2112" customFormat="false" ht="15" hidden="false" customHeight="false" outlineLevel="0" collapsed="false">
      <c r="J2112" s="30" t="n">
        <v>0.95625</v>
      </c>
      <c r="K2112" s="31" t="n">
        <f aca="false">MIN(MAX(IF($B16=1,$B6+$B7*(J2112-0.5),$B6),0),1)*IF(AND($B17=1,J2112&lt;$B8),1-$B9,1)*IF(AND($B18=1,J2112&lt;$B11),1-$B10,1)</f>
        <v>0.928125</v>
      </c>
      <c r="L2112" s="31" t="n">
        <f aca="false">L2111+K2112</f>
        <v>1043.608625</v>
      </c>
    </row>
    <row r="2113" customFormat="false" ht="15" hidden="false" customHeight="false" outlineLevel="0" collapsed="false">
      <c r="J2113" s="30" t="n">
        <v>0.95675</v>
      </c>
      <c r="K2113" s="31" t="n">
        <f aca="false">MIN(MAX(IF($B16=1,$B6+$B7*(J2113-0.5),$B6),0),1)*IF(AND($B17=1,J2113&lt;$B8),1-$B9,1)*IF(AND($B18=1,J2113&lt;$B11),1-$B10,1)</f>
        <v>0.928375</v>
      </c>
      <c r="L2113" s="31" t="n">
        <f aca="false">L2112+K2113</f>
        <v>1044.537</v>
      </c>
    </row>
    <row r="2114" customFormat="false" ht="15" hidden="false" customHeight="false" outlineLevel="0" collapsed="false">
      <c r="J2114" s="30" t="n">
        <v>0.95725</v>
      </c>
      <c r="K2114" s="31" t="n">
        <f aca="false">MIN(MAX(IF($B16=1,$B6+$B7*(J2114-0.5),$B6),0),1)*IF(AND($B17=1,J2114&lt;$B8),1-$B9,1)*IF(AND($B18=1,J2114&lt;$B11),1-$B10,1)</f>
        <v>0.928625</v>
      </c>
      <c r="L2114" s="31" t="n">
        <f aca="false">L2113+K2114</f>
        <v>1045.465625</v>
      </c>
    </row>
    <row r="2115" customFormat="false" ht="15" hidden="false" customHeight="false" outlineLevel="0" collapsed="false">
      <c r="J2115" s="30" t="n">
        <v>0.95775</v>
      </c>
      <c r="K2115" s="31" t="n">
        <f aca="false">MIN(MAX(IF($B16=1,$B6+$B7*(J2115-0.5),$B6),0),1)*IF(AND($B17=1,J2115&lt;$B8),1-$B9,1)*IF(AND($B18=1,J2115&lt;$B11),1-$B10,1)</f>
        <v>0.928875</v>
      </c>
      <c r="L2115" s="31" t="n">
        <f aca="false">L2114+K2115</f>
        <v>1046.3945</v>
      </c>
    </row>
    <row r="2116" customFormat="false" ht="15" hidden="false" customHeight="false" outlineLevel="0" collapsed="false">
      <c r="J2116" s="30" t="n">
        <v>0.95825</v>
      </c>
      <c r="K2116" s="31" t="n">
        <f aca="false">MIN(MAX(IF($B16=1,$B6+$B7*(J2116-0.5),$B6),0),1)*IF(AND($B17=1,J2116&lt;$B8),1-$B9,1)*IF(AND($B18=1,J2116&lt;$B11),1-$B10,1)</f>
        <v>0.929125</v>
      </c>
      <c r="L2116" s="31" t="n">
        <f aca="false">L2115+K2116</f>
        <v>1047.323625</v>
      </c>
    </row>
    <row r="2117" customFormat="false" ht="15" hidden="false" customHeight="false" outlineLevel="0" collapsed="false">
      <c r="J2117" s="30" t="n">
        <v>0.95875</v>
      </c>
      <c r="K2117" s="31" t="n">
        <f aca="false">MIN(MAX(IF($B16=1,$B6+$B7*(J2117-0.5),$B6),0),1)*IF(AND($B17=1,J2117&lt;$B8),1-$B9,1)*IF(AND($B18=1,J2117&lt;$B11),1-$B10,1)</f>
        <v>0.929375</v>
      </c>
      <c r="L2117" s="31" t="n">
        <f aca="false">L2116+K2117</f>
        <v>1048.253</v>
      </c>
    </row>
    <row r="2118" customFormat="false" ht="15" hidden="false" customHeight="false" outlineLevel="0" collapsed="false">
      <c r="J2118" s="30" t="n">
        <v>0.95925</v>
      </c>
      <c r="K2118" s="31" t="n">
        <f aca="false">MIN(MAX(IF($B16=1,$B6+$B7*(J2118-0.5),$B6),0),1)*IF(AND($B17=1,J2118&lt;$B8),1-$B9,1)*IF(AND($B18=1,J2118&lt;$B11),1-$B10,1)</f>
        <v>0.929625</v>
      </c>
      <c r="L2118" s="31" t="n">
        <f aca="false">L2117+K2118</f>
        <v>1049.182625</v>
      </c>
    </row>
    <row r="2119" customFormat="false" ht="15" hidden="false" customHeight="false" outlineLevel="0" collapsed="false">
      <c r="J2119" s="30" t="n">
        <v>0.95975</v>
      </c>
      <c r="K2119" s="31" t="n">
        <f aca="false">MIN(MAX(IF($B16=1,$B6+$B7*(J2119-0.5),$B6),0),1)*IF(AND($B17=1,J2119&lt;$B8),1-$B9,1)*IF(AND($B18=1,J2119&lt;$B11),1-$B10,1)</f>
        <v>0.929875</v>
      </c>
      <c r="L2119" s="31" t="n">
        <f aca="false">L2118+K2119</f>
        <v>1050.1125</v>
      </c>
    </row>
    <row r="2120" customFormat="false" ht="15" hidden="false" customHeight="false" outlineLevel="0" collapsed="false">
      <c r="J2120" s="30" t="n">
        <v>0.96025</v>
      </c>
      <c r="K2120" s="31" t="n">
        <f aca="false">MIN(MAX(IF($B16=1,$B6+$B7*(J2120-0.5),$B6),0),1)*IF(AND($B17=1,J2120&lt;$B8),1-$B9,1)*IF(AND($B18=1,J2120&lt;$B11),1-$B10,1)</f>
        <v>0.930125</v>
      </c>
      <c r="L2120" s="31" t="n">
        <f aca="false">L2119+K2120</f>
        <v>1051.042625</v>
      </c>
    </row>
    <row r="2121" customFormat="false" ht="15" hidden="false" customHeight="false" outlineLevel="0" collapsed="false">
      <c r="J2121" s="30" t="n">
        <v>0.96075</v>
      </c>
      <c r="K2121" s="31" t="n">
        <f aca="false">MIN(MAX(IF($B16=1,$B6+$B7*(J2121-0.5),$B6),0),1)*IF(AND($B17=1,J2121&lt;$B8),1-$B9,1)*IF(AND($B18=1,J2121&lt;$B11),1-$B10,1)</f>
        <v>0.930375</v>
      </c>
      <c r="L2121" s="31" t="n">
        <f aca="false">L2120+K2121</f>
        <v>1051.973</v>
      </c>
    </row>
    <row r="2122" customFormat="false" ht="15" hidden="false" customHeight="false" outlineLevel="0" collapsed="false">
      <c r="J2122" s="30" t="n">
        <v>0.96125</v>
      </c>
      <c r="K2122" s="31" t="n">
        <f aca="false">MIN(MAX(IF($B16=1,$B6+$B7*(J2122-0.5),$B6),0),1)*IF(AND($B17=1,J2122&lt;$B8),1-$B9,1)*IF(AND($B18=1,J2122&lt;$B11),1-$B10,1)</f>
        <v>0.930625</v>
      </c>
      <c r="L2122" s="31" t="n">
        <f aca="false">L2121+K2122</f>
        <v>1052.903625</v>
      </c>
    </row>
    <row r="2123" customFormat="false" ht="15" hidden="false" customHeight="false" outlineLevel="0" collapsed="false">
      <c r="J2123" s="30" t="n">
        <v>0.96175</v>
      </c>
      <c r="K2123" s="31" t="n">
        <f aca="false">MIN(MAX(IF($B16=1,$B6+$B7*(J2123-0.5),$B6),0),1)*IF(AND($B17=1,J2123&lt;$B8),1-$B9,1)*IF(AND($B18=1,J2123&lt;$B11),1-$B10,1)</f>
        <v>0.930875</v>
      </c>
      <c r="L2123" s="31" t="n">
        <f aca="false">L2122+K2123</f>
        <v>1053.8345</v>
      </c>
    </row>
    <row r="2124" customFormat="false" ht="15" hidden="false" customHeight="false" outlineLevel="0" collapsed="false">
      <c r="J2124" s="30" t="n">
        <v>0.96225</v>
      </c>
      <c r="K2124" s="31" t="n">
        <f aca="false">MIN(MAX(IF($B16=1,$B6+$B7*(J2124-0.5),$B6),0),1)*IF(AND($B17=1,J2124&lt;$B8),1-$B9,1)*IF(AND($B18=1,J2124&lt;$B11),1-$B10,1)</f>
        <v>0.931125</v>
      </c>
      <c r="L2124" s="31" t="n">
        <f aca="false">L2123+K2124</f>
        <v>1054.765625</v>
      </c>
    </row>
    <row r="2125" customFormat="false" ht="15" hidden="false" customHeight="false" outlineLevel="0" collapsed="false">
      <c r="J2125" s="30" t="n">
        <v>0.96275</v>
      </c>
      <c r="K2125" s="31" t="n">
        <f aca="false">MIN(MAX(IF($B16=1,$B6+$B7*(J2125-0.5),$B6),0),1)*IF(AND($B17=1,J2125&lt;$B8),1-$B9,1)*IF(AND($B18=1,J2125&lt;$B11),1-$B10,1)</f>
        <v>0.931375</v>
      </c>
      <c r="L2125" s="31" t="n">
        <f aca="false">L2124+K2125</f>
        <v>1055.697</v>
      </c>
    </row>
    <row r="2126" customFormat="false" ht="15" hidden="false" customHeight="false" outlineLevel="0" collapsed="false">
      <c r="J2126" s="30" t="n">
        <v>0.96325</v>
      </c>
      <c r="K2126" s="31" t="n">
        <f aca="false">MIN(MAX(IF($B16=1,$B6+$B7*(J2126-0.5),$B6),0),1)*IF(AND($B17=1,J2126&lt;$B8),1-$B9,1)*IF(AND($B18=1,J2126&lt;$B11),1-$B10,1)</f>
        <v>0.931625</v>
      </c>
      <c r="L2126" s="31" t="n">
        <f aca="false">L2125+K2126</f>
        <v>1056.628625</v>
      </c>
    </row>
    <row r="2127" customFormat="false" ht="15" hidden="false" customHeight="false" outlineLevel="0" collapsed="false">
      <c r="J2127" s="30" t="n">
        <v>0.96375</v>
      </c>
      <c r="K2127" s="31" t="n">
        <f aca="false">MIN(MAX(IF($B16=1,$B6+$B7*(J2127-0.5),$B6),0),1)*IF(AND($B17=1,J2127&lt;$B8),1-$B9,1)*IF(AND($B18=1,J2127&lt;$B11),1-$B10,1)</f>
        <v>0.931875</v>
      </c>
      <c r="L2127" s="31" t="n">
        <f aca="false">L2126+K2127</f>
        <v>1057.5605</v>
      </c>
    </row>
    <row r="2128" customFormat="false" ht="15" hidden="false" customHeight="false" outlineLevel="0" collapsed="false">
      <c r="J2128" s="30" t="n">
        <v>0.96425</v>
      </c>
      <c r="K2128" s="31" t="n">
        <f aca="false">MIN(MAX(IF($B16=1,$B6+$B7*(J2128-0.5),$B6),0),1)*IF(AND($B17=1,J2128&lt;$B8),1-$B9,1)*IF(AND($B18=1,J2128&lt;$B11),1-$B10,1)</f>
        <v>0.932125</v>
      </c>
      <c r="L2128" s="31" t="n">
        <f aca="false">L2127+K2128</f>
        <v>1058.492625</v>
      </c>
    </row>
    <row r="2129" customFormat="false" ht="15" hidden="false" customHeight="false" outlineLevel="0" collapsed="false">
      <c r="J2129" s="30" t="n">
        <v>0.96475</v>
      </c>
      <c r="K2129" s="31" t="n">
        <f aca="false">MIN(MAX(IF($B16=1,$B6+$B7*(J2129-0.5),$B6),0),1)*IF(AND($B17=1,J2129&lt;$B8),1-$B9,1)*IF(AND($B18=1,J2129&lt;$B11),1-$B10,1)</f>
        <v>0.932375</v>
      </c>
      <c r="L2129" s="31" t="n">
        <f aca="false">L2128+K2129</f>
        <v>1059.425</v>
      </c>
    </row>
    <row r="2130" customFormat="false" ht="15" hidden="false" customHeight="false" outlineLevel="0" collapsed="false">
      <c r="J2130" s="30" t="n">
        <v>0.96525</v>
      </c>
      <c r="K2130" s="31" t="n">
        <f aca="false">MIN(MAX(IF($B16=1,$B6+$B7*(J2130-0.5),$B6),0),1)*IF(AND($B17=1,J2130&lt;$B8),1-$B9,1)*IF(AND($B18=1,J2130&lt;$B11),1-$B10,1)</f>
        <v>0.932625</v>
      </c>
      <c r="L2130" s="31" t="n">
        <f aca="false">L2129+K2130</f>
        <v>1060.357625</v>
      </c>
    </row>
    <row r="2131" customFormat="false" ht="15" hidden="false" customHeight="false" outlineLevel="0" collapsed="false">
      <c r="J2131" s="30" t="n">
        <v>0.96575</v>
      </c>
      <c r="K2131" s="31" t="n">
        <f aca="false">MIN(MAX(IF($B16=1,$B6+$B7*(J2131-0.5),$B6),0),1)*IF(AND($B17=1,J2131&lt;$B8),1-$B9,1)*IF(AND($B18=1,J2131&lt;$B11),1-$B10,1)</f>
        <v>0.932875</v>
      </c>
      <c r="L2131" s="31" t="n">
        <f aca="false">L2130+K2131</f>
        <v>1061.2905</v>
      </c>
    </row>
    <row r="2132" customFormat="false" ht="15" hidden="false" customHeight="false" outlineLevel="0" collapsed="false">
      <c r="J2132" s="30" t="n">
        <v>0.96625</v>
      </c>
      <c r="K2132" s="31" t="n">
        <f aca="false">MIN(MAX(IF($B16=1,$B6+$B7*(J2132-0.5),$B6),0),1)*IF(AND($B17=1,J2132&lt;$B8),1-$B9,1)*IF(AND($B18=1,J2132&lt;$B11),1-$B10,1)</f>
        <v>0.933125</v>
      </c>
      <c r="L2132" s="31" t="n">
        <f aca="false">L2131+K2132</f>
        <v>1062.223625</v>
      </c>
    </row>
    <row r="2133" customFormat="false" ht="15" hidden="false" customHeight="false" outlineLevel="0" collapsed="false">
      <c r="J2133" s="30" t="n">
        <v>0.96675</v>
      </c>
      <c r="K2133" s="31" t="n">
        <f aca="false">MIN(MAX(IF($B16=1,$B6+$B7*(J2133-0.5),$B6),0),1)*IF(AND($B17=1,J2133&lt;$B8),1-$B9,1)*IF(AND($B18=1,J2133&lt;$B11),1-$B10,1)</f>
        <v>0.933375</v>
      </c>
      <c r="L2133" s="31" t="n">
        <f aca="false">L2132+K2133</f>
        <v>1063.157</v>
      </c>
    </row>
    <row r="2134" customFormat="false" ht="15" hidden="false" customHeight="false" outlineLevel="0" collapsed="false">
      <c r="J2134" s="30" t="n">
        <v>0.96725</v>
      </c>
      <c r="K2134" s="31" t="n">
        <f aca="false">MIN(MAX(IF($B16=1,$B6+$B7*(J2134-0.5),$B6),0),1)*IF(AND($B17=1,J2134&lt;$B8),1-$B9,1)*IF(AND($B18=1,J2134&lt;$B11),1-$B10,1)</f>
        <v>0.933625</v>
      </c>
      <c r="L2134" s="31" t="n">
        <f aca="false">L2133+K2134</f>
        <v>1064.090625</v>
      </c>
    </row>
    <row r="2135" customFormat="false" ht="15" hidden="false" customHeight="false" outlineLevel="0" collapsed="false">
      <c r="J2135" s="30" t="n">
        <v>0.96775</v>
      </c>
      <c r="K2135" s="31" t="n">
        <f aca="false">MIN(MAX(IF($B16=1,$B6+$B7*(J2135-0.5),$B6),0),1)*IF(AND($B17=1,J2135&lt;$B8),1-$B9,1)*IF(AND($B18=1,J2135&lt;$B11),1-$B10,1)</f>
        <v>0.933875</v>
      </c>
      <c r="L2135" s="31" t="n">
        <f aca="false">L2134+K2135</f>
        <v>1065.0245</v>
      </c>
    </row>
    <row r="2136" customFormat="false" ht="15" hidden="false" customHeight="false" outlineLevel="0" collapsed="false">
      <c r="J2136" s="30" t="n">
        <v>0.96825</v>
      </c>
      <c r="K2136" s="31" t="n">
        <f aca="false">MIN(MAX(IF($B16=1,$B6+$B7*(J2136-0.5),$B6),0),1)*IF(AND($B17=1,J2136&lt;$B8),1-$B9,1)*IF(AND($B18=1,J2136&lt;$B11),1-$B10,1)</f>
        <v>0.934125</v>
      </c>
      <c r="L2136" s="31" t="n">
        <f aca="false">L2135+K2136</f>
        <v>1065.958625</v>
      </c>
    </row>
    <row r="2137" customFormat="false" ht="15" hidden="false" customHeight="false" outlineLevel="0" collapsed="false">
      <c r="J2137" s="30" t="n">
        <v>0.96875</v>
      </c>
      <c r="K2137" s="31" t="n">
        <f aca="false">MIN(MAX(IF($B16=1,$B6+$B7*(J2137-0.5),$B6),0),1)*IF(AND($B17=1,J2137&lt;$B8),1-$B9,1)*IF(AND($B18=1,J2137&lt;$B11),1-$B10,1)</f>
        <v>0.934375</v>
      </c>
      <c r="L2137" s="31" t="n">
        <f aca="false">L2136+K2137</f>
        <v>1066.893</v>
      </c>
    </row>
    <row r="2138" customFormat="false" ht="15" hidden="false" customHeight="false" outlineLevel="0" collapsed="false">
      <c r="J2138" s="30" t="n">
        <v>0.96925</v>
      </c>
      <c r="K2138" s="31" t="n">
        <f aca="false">MIN(MAX(IF($B16=1,$B6+$B7*(J2138-0.5),$B6),0),1)*IF(AND($B17=1,J2138&lt;$B8),1-$B9,1)*IF(AND($B18=1,J2138&lt;$B11),1-$B10,1)</f>
        <v>0.934625</v>
      </c>
      <c r="L2138" s="31" t="n">
        <f aca="false">L2137+K2138</f>
        <v>1067.827625</v>
      </c>
    </row>
    <row r="2139" customFormat="false" ht="15" hidden="false" customHeight="false" outlineLevel="0" collapsed="false">
      <c r="J2139" s="30" t="n">
        <v>0.96975</v>
      </c>
      <c r="K2139" s="31" t="n">
        <f aca="false">MIN(MAX(IF($B16=1,$B6+$B7*(J2139-0.5),$B6),0),1)*IF(AND($B17=1,J2139&lt;$B8),1-$B9,1)*IF(AND($B18=1,J2139&lt;$B11),1-$B10,1)</f>
        <v>0.934875</v>
      </c>
      <c r="L2139" s="31" t="n">
        <f aca="false">L2138+K2139</f>
        <v>1068.7625</v>
      </c>
    </row>
    <row r="2140" customFormat="false" ht="15" hidden="false" customHeight="false" outlineLevel="0" collapsed="false">
      <c r="J2140" s="30" t="n">
        <v>0.97025</v>
      </c>
      <c r="K2140" s="31" t="n">
        <f aca="false">MIN(MAX(IF($B16=1,$B6+$B7*(J2140-0.5),$B6),0),1)*IF(AND($B17=1,J2140&lt;$B8),1-$B9,1)*IF(AND($B18=1,J2140&lt;$B11),1-$B10,1)</f>
        <v>0.935125</v>
      </c>
      <c r="L2140" s="31" t="n">
        <f aca="false">L2139+K2140</f>
        <v>1069.697625</v>
      </c>
    </row>
    <row r="2141" customFormat="false" ht="15" hidden="false" customHeight="false" outlineLevel="0" collapsed="false">
      <c r="J2141" s="30" t="n">
        <v>0.97075</v>
      </c>
      <c r="K2141" s="31" t="n">
        <f aca="false">MIN(MAX(IF($B16=1,$B6+$B7*(J2141-0.5),$B6),0),1)*IF(AND($B17=1,J2141&lt;$B8),1-$B9,1)*IF(AND($B18=1,J2141&lt;$B11),1-$B10,1)</f>
        <v>0.935375</v>
      </c>
      <c r="L2141" s="31" t="n">
        <f aca="false">L2140+K2141</f>
        <v>1070.633</v>
      </c>
    </row>
    <row r="2142" customFormat="false" ht="15" hidden="false" customHeight="false" outlineLevel="0" collapsed="false">
      <c r="J2142" s="30" t="n">
        <v>0.97125</v>
      </c>
      <c r="K2142" s="31" t="n">
        <f aca="false">MIN(MAX(IF($B16=1,$B6+$B7*(J2142-0.5),$B6),0),1)*IF(AND($B17=1,J2142&lt;$B8),1-$B9,1)*IF(AND($B18=1,J2142&lt;$B11),1-$B10,1)</f>
        <v>0.935625</v>
      </c>
      <c r="L2142" s="31" t="n">
        <f aca="false">L2141+K2142</f>
        <v>1071.568625</v>
      </c>
    </row>
    <row r="2143" customFormat="false" ht="15" hidden="false" customHeight="false" outlineLevel="0" collapsed="false">
      <c r="J2143" s="30" t="n">
        <v>0.97175</v>
      </c>
      <c r="K2143" s="31" t="n">
        <f aca="false">MIN(MAX(IF($B16=1,$B6+$B7*(J2143-0.5),$B6),0),1)*IF(AND($B17=1,J2143&lt;$B8),1-$B9,1)*IF(AND($B18=1,J2143&lt;$B11),1-$B10,1)</f>
        <v>0.935875</v>
      </c>
      <c r="L2143" s="31" t="n">
        <f aca="false">L2142+K2143</f>
        <v>1072.5045</v>
      </c>
    </row>
    <row r="2144" customFormat="false" ht="15" hidden="false" customHeight="false" outlineLevel="0" collapsed="false">
      <c r="J2144" s="30" t="n">
        <v>0.97225</v>
      </c>
      <c r="K2144" s="31" t="n">
        <f aca="false">MIN(MAX(IF($B16=1,$B6+$B7*(J2144-0.5),$B6),0),1)*IF(AND($B17=1,J2144&lt;$B8),1-$B9,1)*IF(AND($B18=1,J2144&lt;$B11),1-$B10,1)</f>
        <v>0.936125</v>
      </c>
      <c r="L2144" s="31" t="n">
        <f aca="false">L2143+K2144</f>
        <v>1073.440625</v>
      </c>
    </row>
    <row r="2145" customFormat="false" ht="15" hidden="false" customHeight="false" outlineLevel="0" collapsed="false">
      <c r="J2145" s="30" t="n">
        <v>0.97275</v>
      </c>
      <c r="K2145" s="31" t="n">
        <f aca="false">MIN(MAX(IF($B16=1,$B6+$B7*(J2145-0.5),$B6),0),1)*IF(AND($B17=1,J2145&lt;$B8),1-$B9,1)*IF(AND($B18=1,J2145&lt;$B11),1-$B10,1)</f>
        <v>0.936375</v>
      </c>
      <c r="L2145" s="31" t="n">
        <f aca="false">L2144+K2145</f>
        <v>1074.377</v>
      </c>
    </row>
    <row r="2146" customFormat="false" ht="15" hidden="false" customHeight="false" outlineLevel="0" collapsed="false">
      <c r="J2146" s="30" t="n">
        <v>0.97325</v>
      </c>
      <c r="K2146" s="31" t="n">
        <f aca="false">MIN(MAX(IF($B16=1,$B6+$B7*(J2146-0.5),$B6),0),1)*IF(AND($B17=1,J2146&lt;$B8),1-$B9,1)*IF(AND($B18=1,J2146&lt;$B11),1-$B10,1)</f>
        <v>0.936625</v>
      </c>
      <c r="L2146" s="31" t="n">
        <f aca="false">L2145+K2146</f>
        <v>1075.313625</v>
      </c>
    </row>
    <row r="2147" customFormat="false" ht="15" hidden="false" customHeight="false" outlineLevel="0" collapsed="false">
      <c r="J2147" s="30" t="n">
        <v>0.97375</v>
      </c>
      <c r="K2147" s="31" t="n">
        <f aca="false">MIN(MAX(IF($B16=1,$B6+$B7*(J2147-0.5),$B6),0),1)*IF(AND($B17=1,J2147&lt;$B8),1-$B9,1)*IF(AND($B18=1,J2147&lt;$B11),1-$B10,1)</f>
        <v>0.936875</v>
      </c>
      <c r="L2147" s="31" t="n">
        <f aca="false">L2146+K2147</f>
        <v>1076.2505</v>
      </c>
    </row>
    <row r="2148" customFormat="false" ht="15" hidden="false" customHeight="false" outlineLevel="0" collapsed="false">
      <c r="J2148" s="30" t="n">
        <v>0.97425</v>
      </c>
      <c r="K2148" s="31" t="n">
        <f aca="false">MIN(MAX(IF($B16=1,$B6+$B7*(J2148-0.5),$B6),0),1)*IF(AND($B17=1,J2148&lt;$B8),1-$B9,1)*IF(AND($B18=1,J2148&lt;$B11),1-$B10,1)</f>
        <v>0.937125</v>
      </c>
      <c r="L2148" s="31" t="n">
        <f aca="false">L2147+K2148</f>
        <v>1077.187625</v>
      </c>
    </row>
    <row r="2149" customFormat="false" ht="15" hidden="false" customHeight="false" outlineLevel="0" collapsed="false">
      <c r="J2149" s="30" t="n">
        <v>0.97475</v>
      </c>
      <c r="K2149" s="31" t="n">
        <f aca="false">MIN(MAX(IF($B16=1,$B6+$B7*(J2149-0.5),$B6),0),1)*IF(AND($B17=1,J2149&lt;$B8),1-$B9,1)*IF(AND($B18=1,J2149&lt;$B11),1-$B10,1)</f>
        <v>0.937375</v>
      </c>
      <c r="L2149" s="31" t="n">
        <f aca="false">L2148+K2149</f>
        <v>1078.125</v>
      </c>
    </row>
    <row r="2150" customFormat="false" ht="15" hidden="false" customHeight="false" outlineLevel="0" collapsed="false">
      <c r="J2150" s="30" t="n">
        <v>0.97525</v>
      </c>
      <c r="K2150" s="31" t="n">
        <f aca="false">MIN(MAX(IF($B16=1,$B6+$B7*(J2150-0.5),$B6),0),1)*IF(AND($B17=1,J2150&lt;$B8),1-$B9,1)*IF(AND($B18=1,J2150&lt;$B11),1-$B10,1)</f>
        <v>0.937625</v>
      </c>
      <c r="L2150" s="31" t="n">
        <f aca="false">L2149+K2150</f>
        <v>1079.062625</v>
      </c>
    </row>
    <row r="2151" customFormat="false" ht="15" hidden="false" customHeight="false" outlineLevel="0" collapsed="false">
      <c r="J2151" s="30" t="n">
        <v>0.97575</v>
      </c>
      <c r="K2151" s="31" t="n">
        <f aca="false">MIN(MAX(IF($B16=1,$B6+$B7*(J2151-0.5),$B6),0),1)*IF(AND($B17=1,J2151&lt;$B8),1-$B9,1)*IF(AND($B18=1,J2151&lt;$B11),1-$B10,1)</f>
        <v>0.937875</v>
      </c>
      <c r="L2151" s="31" t="n">
        <f aca="false">L2150+K2151</f>
        <v>1080.0005</v>
      </c>
    </row>
    <row r="2152" customFormat="false" ht="15" hidden="false" customHeight="false" outlineLevel="0" collapsed="false">
      <c r="J2152" s="30" t="n">
        <v>0.97625</v>
      </c>
      <c r="K2152" s="31" t="n">
        <f aca="false">MIN(MAX(IF($B16=1,$B6+$B7*(J2152-0.5),$B6),0),1)*IF(AND($B17=1,J2152&lt;$B8),1-$B9,1)*IF(AND($B18=1,J2152&lt;$B11),1-$B10,1)</f>
        <v>0.938125</v>
      </c>
      <c r="L2152" s="31" t="n">
        <f aca="false">L2151+K2152</f>
        <v>1080.938625</v>
      </c>
    </row>
    <row r="2153" customFormat="false" ht="15" hidden="false" customHeight="false" outlineLevel="0" collapsed="false">
      <c r="J2153" s="30" t="n">
        <v>0.97675</v>
      </c>
      <c r="K2153" s="31" t="n">
        <f aca="false">MIN(MAX(IF($B16=1,$B6+$B7*(J2153-0.5),$B6),0),1)*IF(AND($B17=1,J2153&lt;$B8),1-$B9,1)*IF(AND($B18=1,J2153&lt;$B11),1-$B10,1)</f>
        <v>0.938375</v>
      </c>
      <c r="L2153" s="31" t="n">
        <f aca="false">L2152+K2153</f>
        <v>1081.877</v>
      </c>
    </row>
    <row r="2154" customFormat="false" ht="15" hidden="false" customHeight="false" outlineLevel="0" collapsed="false">
      <c r="J2154" s="30" t="n">
        <v>0.97725</v>
      </c>
      <c r="K2154" s="31" t="n">
        <f aca="false">MIN(MAX(IF($B16=1,$B6+$B7*(J2154-0.5),$B6),0),1)*IF(AND($B17=1,J2154&lt;$B8),1-$B9,1)*IF(AND($B18=1,J2154&lt;$B11),1-$B10,1)</f>
        <v>0.938625</v>
      </c>
      <c r="L2154" s="31" t="n">
        <f aca="false">L2153+K2154</f>
        <v>1082.815625</v>
      </c>
    </row>
    <row r="2155" customFormat="false" ht="15" hidden="false" customHeight="false" outlineLevel="0" collapsed="false">
      <c r="J2155" s="30" t="n">
        <v>0.97775</v>
      </c>
      <c r="K2155" s="31" t="n">
        <f aca="false">MIN(MAX(IF($B16=1,$B6+$B7*(J2155-0.5),$B6),0),1)*IF(AND($B17=1,J2155&lt;$B8),1-$B9,1)*IF(AND($B18=1,J2155&lt;$B11),1-$B10,1)</f>
        <v>0.938875</v>
      </c>
      <c r="L2155" s="31" t="n">
        <f aca="false">L2154+K2155</f>
        <v>1083.7545</v>
      </c>
    </row>
    <row r="2156" customFormat="false" ht="15" hidden="false" customHeight="false" outlineLevel="0" collapsed="false">
      <c r="J2156" s="30" t="n">
        <v>0.97825</v>
      </c>
      <c r="K2156" s="31" t="n">
        <f aca="false">MIN(MAX(IF($B16=1,$B6+$B7*(J2156-0.5),$B6),0),1)*IF(AND($B17=1,J2156&lt;$B8),1-$B9,1)*IF(AND($B18=1,J2156&lt;$B11),1-$B10,1)</f>
        <v>0.939125</v>
      </c>
      <c r="L2156" s="31" t="n">
        <f aca="false">L2155+K2156</f>
        <v>1084.693625</v>
      </c>
    </row>
    <row r="2157" customFormat="false" ht="15" hidden="false" customHeight="false" outlineLevel="0" collapsed="false">
      <c r="J2157" s="30" t="n">
        <v>0.97875</v>
      </c>
      <c r="K2157" s="31" t="n">
        <f aca="false">MIN(MAX(IF($B16=1,$B6+$B7*(J2157-0.5),$B6),0),1)*IF(AND($B17=1,J2157&lt;$B8),1-$B9,1)*IF(AND($B18=1,J2157&lt;$B11),1-$B10,1)</f>
        <v>0.939375</v>
      </c>
      <c r="L2157" s="31" t="n">
        <f aca="false">L2156+K2157</f>
        <v>1085.633</v>
      </c>
    </row>
    <row r="2158" customFormat="false" ht="15" hidden="false" customHeight="false" outlineLevel="0" collapsed="false">
      <c r="J2158" s="30" t="n">
        <v>0.97925</v>
      </c>
      <c r="K2158" s="31" t="n">
        <f aca="false">MIN(MAX(IF($B16=1,$B6+$B7*(J2158-0.5),$B6),0),1)*IF(AND($B17=1,J2158&lt;$B8),1-$B9,1)*IF(AND($B18=1,J2158&lt;$B11),1-$B10,1)</f>
        <v>0.939625</v>
      </c>
      <c r="L2158" s="31" t="n">
        <f aca="false">L2157+K2158</f>
        <v>1086.572625</v>
      </c>
    </row>
    <row r="2159" customFormat="false" ht="15" hidden="false" customHeight="false" outlineLevel="0" collapsed="false">
      <c r="J2159" s="30" t="n">
        <v>0.97975</v>
      </c>
      <c r="K2159" s="31" t="n">
        <f aca="false">MIN(MAX(IF($B16=1,$B6+$B7*(J2159-0.5),$B6),0),1)*IF(AND($B17=1,J2159&lt;$B8),1-$B9,1)*IF(AND($B18=1,J2159&lt;$B11),1-$B10,1)</f>
        <v>0.939875</v>
      </c>
      <c r="L2159" s="31" t="n">
        <f aca="false">L2158+K2159</f>
        <v>1087.5125</v>
      </c>
    </row>
    <row r="2160" customFormat="false" ht="15" hidden="false" customHeight="false" outlineLevel="0" collapsed="false">
      <c r="J2160" s="30" t="n">
        <v>0.98025</v>
      </c>
      <c r="K2160" s="31" t="n">
        <f aca="false">MIN(MAX(IF($B16=1,$B6+$B7*(J2160-0.5),$B6),0),1)*IF(AND($B17=1,J2160&lt;$B8),1-$B9,1)*IF(AND($B18=1,J2160&lt;$B11),1-$B10,1)</f>
        <v>0.940125</v>
      </c>
      <c r="L2160" s="31" t="n">
        <f aca="false">L2159+K2160</f>
        <v>1088.452625</v>
      </c>
    </row>
    <row r="2161" customFormat="false" ht="15" hidden="false" customHeight="false" outlineLevel="0" collapsed="false">
      <c r="J2161" s="30" t="n">
        <v>0.98075</v>
      </c>
      <c r="K2161" s="31" t="n">
        <f aca="false">MIN(MAX(IF($B16=1,$B6+$B7*(J2161-0.5),$B6),0),1)*IF(AND($B17=1,J2161&lt;$B8),1-$B9,1)*IF(AND($B18=1,J2161&lt;$B11),1-$B10,1)</f>
        <v>0.940375</v>
      </c>
      <c r="L2161" s="31" t="n">
        <f aca="false">L2160+K2161</f>
        <v>1089.393</v>
      </c>
    </row>
    <row r="2162" customFormat="false" ht="15" hidden="false" customHeight="false" outlineLevel="0" collapsed="false">
      <c r="J2162" s="30" t="n">
        <v>0.98125</v>
      </c>
      <c r="K2162" s="31" t="n">
        <f aca="false">MIN(MAX(IF($B16=1,$B6+$B7*(J2162-0.5),$B6),0),1)*IF(AND($B17=1,J2162&lt;$B8),1-$B9,1)*IF(AND($B18=1,J2162&lt;$B11),1-$B10,1)</f>
        <v>0.940625</v>
      </c>
      <c r="L2162" s="31" t="n">
        <f aca="false">L2161+K2162</f>
        <v>1090.333625</v>
      </c>
    </row>
    <row r="2163" customFormat="false" ht="15" hidden="false" customHeight="false" outlineLevel="0" collapsed="false">
      <c r="J2163" s="30" t="n">
        <v>0.98175</v>
      </c>
      <c r="K2163" s="31" t="n">
        <f aca="false">MIN(MAX(IF($B16=1,$B6+$B7*(J2163-0.5),$B6),0),1)*IF(AND($B17=1,J2163&lt;$B8),1-$B9,1)*IF(AND($B18=1,J2163&lt;$B11),1-$B10,1)</f>
        <v>0.940875</v>
      </c>
      <c r="L2163" s="31" t="n">
        <f aca="false">L2162+K2163</f>
        <v>1091.2745</v>
      </c>
    </row>
    <row r="2164" customFormat="false" ht="15" hidden="false" customHeight="false" outlineLevel="0" collapsed="false">
      <c r="J2164" s="30" t="n">
        <v>0.98225</v>
      </c>
      <c r="K2164" s="31" t="n">
        <f aca="false">MIN(MAX(IF($B16=1,$B6+$B7*(J2164-0.5),$B6),0),1)*IF(AND($B17=1,J2164&lt;$B8),1-$B9,1)*IF(AND($B18=1,J2164&lt;$B11),1-$B10,1)</f>
        <v>0.941125</v>
      </c>
      <c r="L2164" s="31" t="n">
        <f aca="false">L2163+K2164</f>
        <v>1092.215625</v>
      </c>
    </row>
    <row r="2165" customFormat="false" ht="15" hidden="false" customHeight="false" outlineLevel="0" collapsed="false">
      <c r="J2165" s="30" t="n">
        <v>0.98275</v>
      </c>
      <c r="K2165" s="31" t="n">
        <f aca="false">MIN(MAX(IF($B16=1,$B6+$B7*(J2165-0.5),$B6),0),1)*IF(AND($B17=1,J2165&lt;$B8),1-$B9,1)*IF(AND($B18=1,J2165&lt;$B11),1-$B10,1)</f>
        <v>0.941375</v>
      </c>
      <c r="L2165" s="31" t="n">
        <f aca="false">L2164+K2165</f>
        <v>1093.157</v>
      </c>
    </row>
    <row r="2166" customFormat="false" ht="15" hidden="false" customHeight="false" outlineLevel="0" collapsed="false">
      <c r="J2166" s="30" t="n">
        <v>0.98325</v>
      </c>
      <c r="K2166" s="31" t="n">
        <f aca="false">MIN(MAX(IF($B16=1,$B6+$B7*(J2166-0.5),$B6),0),1)*IF(AND($B17=1,J2166&lt;$B8),1-$B9,1)*IF(AND($B18=1,J2166&lt;$B11),1-$B10,1)</f>
        <v>0.941625</v>
      </c>
      <c r="L2166" s="31" t="n">
        <f aca="false">L2165+K2166</f>
        <v>1094.098625</v>
      </c>
    </row>
    <row r="2167" customFormat="false" ht="15" hidden="false" customHeight="false" outlineLevel="0" collapsed="false">
      <c r="J2167" s="30" t="n">
        <v>0.98375</v>
      </c>
      <c r="K2167" s="31" t="n">
        <f aca="false">MIN(MAX(IF($B16=1,$B6+$B7*(J2167-0.5),$B6),0),1)*IF(AND($B17=1,J2167&lt;$B8),1-$B9,1)*IF(AND($B18=1,J2167&lt;$B11),1-$B10,1)</f>
        <v>0.941875</v>
      </c>
      <c r="L2167" s="31" t="n">
        <f aca="false">L2166+K2167</f>
        <v>1095.0405</v>
      </c>
    </row>
    <row r="2168" customFormat="false" ht="15" hidden="false" customHeight="false" outlineLevel="0" collapsed="false">
      <c r="J2168" s="30" t="n">
        <v>0.98425</v>
      </c>
      <c r="K2168" s="31" t="n">
        <f aca="false">MIN(MAX(IF($B16=1,$B6+$B7*(J2168-0.5),$B6),0),1)*IF(AND($B17=1,J2168&lt;$B8),1-$B9,1)*IF(AND($B18=1,J2168&lt;$B11),1-$B10,1)</f>
        <v>0.942125</v>
      </c>
      <c r="L2168" s="31" t="n">
        <f aca="false">L2167+K2168</f>
        <v>1095.982625</v>
      </c>
    </row>
    <row r="2169" customFormat="false" ht="15" hidden="false" customHeight="false" outlineLevel="0" collapsed="false">
      <c r="J2169" s="30" t="n">
        <v>0.98475</v>
      </c>
      <c r="K2169" s="31" t="n">
        <f aca="false">MIN(MAX(IF($B16=1,$B6+$B7*(J2169-0.5),$B6),0),1)*IF(AND($B17=1,J2169&lt;$B8),1-$B9,1)*IF(AND($B18=1,J2169&lt;$B11),1-$B10,1)</f>
        <v>0.942375</v>
      </c>
      <c r="L2169" s="31" t="n">
        <f aca="false">L2168+K2169</f>
        <v>1096.925</v>
      </c>
    </row>
    <row r="2170" customFormat="false" ht="15" hidden="false" customHeight="false" outlineLevel="0" collapsed="false">
      <c r="J2170" s="30" t="n">
        <v>0.98525</v>
      </c>
      <c r="K2170" s="31" t="n">
        <f aca="false">MIN(MAX(IF($B16=1,$B6+$B7*(J2170-0.5),$B6),0),1)*IF(AND($B17=1,J2170&lt;$B8),1-$B9,1)*IF(AND($B18=1,J2170&lt;$B11),1-$B10,1)</f>
        <v>0.942625</v>
      </c>
      <c r="L2170" s="31" t="n">
        <f aca="false">L2169+K2170</f>
        <v>1097.867625</v>
      </c>
    </row>
    <row r="2171" customFormat="false" ht="15" hidden="false" customHeight="false" outlineLevel="0" collapsed="false">
      <c r="J2171" s="30" t="n">
        <v>0.98575</v>
      </c>
      <c r="K2171" s="31" t="n">
        <f aca="false">MIN(MAX(IF($B16=1,$B6+$B7*(J2171-0.5),$B6),0),1)*IF(AND($B17=1,J2171&lt;$B8),1-$B9,1)*IF(AND($B18=1,J2171&lt;$B11),1-$B10,1)</f>
        <v>0.942875</v>
      </c>
      <c r="L2171" s="31" t="n">
        <f aca="false">L2170+K2171</f>
        <v>1098.8105</v>
      </c>
    </row>
    <row r="2172" customFormat="false" ht="15" hidden="false" customHeight="false" outlineLevel="0" collapsed="false">
      <c r="J2172" s="30" t="n">
        <v>0.98625</v>
      </c>
      <c r="K2172" s="31" t="n">
        <f aca="false">MIN(MAX(IF($B16=1,$B6+$B7*(J2172-0.5),$B6),0),1)*IF(AND($B17=1,J2172&lt;$B8),1-$B9,1)*IF(AND($B18=1,J2172&lt;$B11),1-$B10,1)</f>
        <v>0.943125</v>
      </c>
      <c r="L2172" s="31" t="n">
        <f aca="false">L2171+K2172</f>
        <v>1099.753625</v>
      </c>
    </row>
    <row r="2173" customFormat="false" ht="15" hidden="false" customHeight="false" outlineLevel="0" collapsed="false">
      <c r="J2173" s="30" t="n">
        <v>0.98675</v>
      </c>
      <c r="K2173" s="31" t="n">
        <f aca="false">MIN(MAX(IF($B16=1,$B6+$B7*(J2173-0.5),$B6),0),1)*IF(AND($B17=1,J2173&lt;$B8),1-$B9,1)*IF(AND($B18=1,J2173&lt;$B11),1-$B10,1)</f>
        <v>0.943375</v>
      </c>
      <c r="L2173" s="31" t="n">
        <f aca="false">L2172+K2173</f>
        <v>1100.697</v>
      </c>
    </row>
    <row r="2174" customFormat="false" ht="15" hidden="false" customHeight="false" outlineLevel="0" collapsed="false">
      <c r="J2174" s="30" t="n">
        <v>0.98725</v>
      </c>
      <c r="K2174" s="31" t="n">
        <f aca="false">MIN(MAX(IF($B16=1,$B6+$B7*(J2174-0.5),$B6),0),1)*IF(AND($B17=1,J2174&lt;$B8),1-$B9,1)*IF(AND($B18=1,J2174&lt;$B11),1-$B10,1)</f>
        <v>0.943625</v>
      </c>
      <c r="L2174" s="31" t="n">
        <f aca="false">L2173+K2174</f>
        <v>1101.640625</v>
      </c>
    </row>
    <row r="2175" customFormat="false" ht="15" hidden="false" customHeight="false" outlineLevel="0" collapsed="false">
      <c r="J2175" s="30" t="n">
        <v>0.98775</v>
      </c>
      <c r="K2175" s="31" t="n">
        <f aca="false">MIN(MAX(IF($B16=1,$B6+$B7*(J2175-0.5),$B6),0),1)*IF(AND($B17=1,J2175&lt;$B8),1-$B9,1)*IF(AND($B18=1,J2175&lt;$B11),1-$B10,1)</f>
        <v>0.943875</v>
      </c>
      <c r="L2175" s="31" t="n">
        <f aca="false">L2174+K2175</f>
        <v>1102.5845</v>
      </c>
    </row>
    <row r="2176" customFormat="false" ht="15" hidden="false" customHeight="false" outlineLevel="0" collapsed="false">
      <c r="J2176" s="30" t="n">
        <v>0.98825</v>
      </c>
      <c r="K2176" s="31" t="n">
        <f aca="false">MIN(MAX(IF($B16=1,$B6+$B7*(J2176-0.5),$B6),0),1)*IF(AND($B17=1,J2176&lt;$B8),1-$B9,1)*IF(AND($B18=1,J2176&lt;$B11),1-$B10,1)</f>
        <v>0.944125</v>
      </c>
      <c r="L2176" s="31" t="n">
        <f aca="false">L2175+K2176</f>
        <v>1103.528625</v>
      </c>
    </row>
    <row r="2177" customFormat="false" ht="15" hidden="false" customHeight="false" outlineLevel="0" collapsed="false">
      <c r="J2177" s="30" t="n">
        <v>0.98875</v>
      </c>
      <c r="K2177" s="31" t="n">
        <f aca="false">MIN(MAX(IF($B16=1,$B6+$B7*(J2177-0.5),$B6),0),1)*IF(AND($B17=1,J2177&lt;$B8),1-$B9,1)*IF(AND($B18=1,J2177&lt;$B11),1-$B10,1)</f>
        <v>0.944375</v>
      </c>
      <c r="L2177" s="31" t="n">
        <f aca="false">L2176+K2177</f>
        <v>1104.473</v>
      </c>
    </row>
    <row r="2178" customFormat="false" ht="15" hidden="false" customHeight="false" outlineLevel="0" collapsed="false">
      <c r="J2178" s="30" t="n">
        <v>0.98925</v>
      </c>
      <c r="K2178" s="31" t="n">
        <f aca="false">MIN(MAX(IF($B16=1,$B6+$B7*(J2178-0.5),$B6),0),1)*IF(AND($B17=1,J2178&lt;$B8),1-$B9,1)*IF(AND($B18=1,J2178&lt;$B11),1-$B10,1)</f>
        <v>0.944625</v>
      </c>
      <c r="L2178" s="31" t="n">
        <f aca="false">L2177+K2178</f>
        <v>1105.417625</v>
      </c>
    </row>
    <row r="2179" customFormat="false" ht="15" hidden="false" customHeight="false" outlineLevel="0" collapsed="false">
      <c r="J2179" s="30" t="n">
        <v>0.98975</v>
      </c>
      <c r="K2179" s="31" t="n">
        <f aca="false">MIN(MAX(IF($B16=1,$B6+$B7*(J2179-0.5),$B6),0),1)*IF(AND($B17=1,J2179&lt;$B8),1-$B9,1)*IF(AND($B18=1,J2179&lt;$B11),1-$B10,1)</f>
        <v>0.944875</v>
      </c>
      <c r="L2179" s="31" t="n">
        <f aca="false">L2178+K2179</f>
        <v>1106.3625</v>
      </c>
    </row>
    <row r="2180" customFormat="false" ht="15" hidden="false" customHeight="false" outlineLevel="0" collapsed="false">
      <c r="J2180" s="30" t="n">
        <v>0.99025</v>
      </c>
      <c r="K2180" s="31" t="n">
        <f aca="false">MIN(MAX(IF($B16=1,$B6+$B7*(J2180-0.5),$B6),0),1)*IF(AND($B17=1,J2180&lt;$B8),1-$B9,1)*IF(AND($B18=1,J2180&lt;$B11),1-$B10,1)</f>
        <v>0.945125</v>
      </c>
      <c r="L2180" s="31" t="n">
        <f aca="false">L2179+K2180</f>
        <v>1107.307625</v>
      </c>
    </row>
    <row r="2181" customFormat="false" ht="15" hidden="false" customHeight="false" outlineLevel="0" collapsed="false">
      <c r="J2181" s="30" t="n">
        <v>0.99075</v>
      </c>
      <c r="K2181" s="31" t="n">
        <f aca="false">MIN(MAX(IF($B16=1,$B6+$B7*(J2181-0.5),$B6),0),1)*IF(AND($B17=1,J2181&lt;$B8),1-$B9,1)*IF(AND($B18=1,J2181&lt;$B11),1-$B10,1)</f>
        <v>0.945375</v>
      </c>
      <c r="L2181" s="31" t="n">
        <f aca="false">L2180+K2181</f>
        <v>1108.253</v>
      </c>
    </row>
    <row r="2182" customFormat="false" ht="15" hidden="false" customHeight="false" outlineLevel="0" collapsed="false">
      <c r="J2182" s="30" t="n">
        <v>0.99125</v>
      </c>
      <c r="K2182" s="31" t="n">
        <f aca="false">MIN(MAX(IF($B16=1,$B6+$B7*(J2182-0.5),$B6),0),1)*IF(AND($B17=1,J2182&lt;$B8),1-$B9,1)*IF(AND($B18=1,J2182&lt;$B11),1-$B10,1)</f>
        <v>0.945625</v>
      </c>
      <c r="L2182" s="31" t="n">
        <f aca="false">L2181+K2182</f>
        <v>1109.198625</v>
      </c>
    </row>
    <row r="2183" customFormat="false" ht="15" hidden="false" customHeight="false" outlineLevel="0" collapsed="false">
      <c r="J2183" s="30" t="n">
        <v>0.99175</v>
      </c>
      <c r="K2183" s="31" t="n">
        <f aca="false">MIN(MAX(IF($B16=1,$B6+$B7*(J2183-0.5),$B6),0),1)*IF(AND($B17=1,J2183&lt;$B8),1-$B9,1)*IF(AND($B18=1,J2183&lt;$B11),1-$B10,1)</f>
        <v>0.945875</v>
      </c>
      <c r="L2183" s="31" t="n">
        <f aca="false">L2182+K2183</f>
        <v>1110.1445</v>
      </c>
    </row>
    <row r="2184" customFormat="false" ht="15" hidden="false" customHeight="false" outlineLevel="0" collapsed="false">
      <c r="J2184" s="30" t="n">
        <v>0.99225</v>
      </c>
      <c r="K2184" s="31" t="n">
        <f aca="false">MIN(MAX(IF($B16=1,$B6+$B7*(J2184-0.5),$B6),0),1)*IF(AND($B17=1,J2184&lt;$B8),1-$B9,1)*IF(AND($B18=1,J2184&lt;$B11),1-$B10,1)</f>
        <v>0.946125</v>
      </c>
      <c r="L2184" s="31" t="n">
        <f aca="false">L2183+K2184</f>
        <v>1111.090625</v>
      </c>
    </row>
    <row r="2185" customFormat="false" ht="15" hidden="false" customHeight="false" outlineLevel="0" collapsed="false">
      <c r="J2185" s="30" t="n">
        <v>0.99275</v>
      </c>
      <c r="K2185" s="31" t="n">
        <f aca="false">MIN(MAX(IF($B16=1,$B6+$B7*(J2185-0.5),$B6),0),1)*IF(AND($B17=1,J2185&lt;$B8),1-$B9,1)*IF(AND($B18=1,J2185&lt;$B11),1-$B10,1)</f>
        <v>0.946375</v>
      </c>
      <c r="L2185" s="31" t="n">
        <f aca="false">L2184+K2185</f>
        <v>1112.037</v>
      </c>
    </row>
    <row r="2186" customFormat="false" ht="15" hidden="false" customHeight="false" outlineLevel="0" collapsed="false">
      <c r="J2186" s="30" t="n">
        <v>0.99325</v>
      </c>
      <c r="K2186" s="31" t="n">
        <f aca="false">MIN(MAX(IF($B16=1,$B6+$B7*(J2186-0.5),$B6),0),1)*IF(AND($B17=1,J2186&lt;$B8),1-$B9,1)*IF(AND($B18=1,J2186&lt;$B11),1-$B10,1)</f>
        <v>0.946625</v>
      </c>
      <c r="L2186" s="31" t="n">
        <f aca="false">L2185+K2186</f>
        <v>1112.983625</v>
      </c>
    </row>
    <row r="2187" customFormat="false" ht="15" hidden="false" customHeight="false" outlineLevel="0" collapsed="false">
      <c r="J2187" s="30" t="n">
        <v>0.99375</v>
      </c>
      <c r="K2187" s="31" t="n">
        <f aca="false">MIN(MAX(IF($B16=1,$B6+$B7*(J2187-0.5),$B6),0),1)*IF(AND($B17=1,J2187&lt;$B8),1-$B9,1)*IF(AND($B18=1,J2187&lt;$B11),1-$B10,1)</f>
        <v>0.946875</v>
      </c>
      <c r="L2187" s="31" t="n">
        <f aca="false">L2186+K2187</f>
        <v>1113.9305</v>
      </c>
    </row>
    <row r="2188" customFormat="false" ht="15" hidden="false" customHeight="false" outlineLevel="0" collapsed="false">
      <c r="J2188" s="30" t="n">
        <v>0.99425</v>
      </c>
      <c r="K2188" s="31" t="n">
        <f aca="false">MIN(MAX(IF($B16=1,$B6+$B7*(J2188-0.5),$B6),0),1)*IF(AND($B17=1,J2188&lt;$B8),1-$B9,1)*IF(AND($B18=1,J2188&lt;$B11),1-$B10,1)</f>
        <v>0.947125</v>
      </c>
      <c r="L2188" s="31" t="n">
        <f aca="false">L2187+K2188</f>
        <v>1114.877625</v>
      </c>
    </row>
    <row r="2189" customFormat="false" ht="15" hidden="false" customHeight="false" outlineLevel="0" collapsed="false">
      <c r="J2189" s="30" t="n">
        <v>0.99475</v>
      </c>
      <c r="K2189" s="31" t="n">
        <f aca="false">MIN(MAX(IF($B16=1,$B6+$B7*(J2189-0.5),$B6),0),1)*IF(AND($B17=1,J2189&lt;$B8),1-$B9,1)*IF(AND($B18=1,J2189&lt;$B11),1-$B10,1)</f>
        <v>0.947375</v>
      </c>
      <c r="L2189" s="31" t="n">
        <f aca="false">L2188+K2189</f>
        <v>1115.825</v>
      </c>
    </row>
    <row r="2190" customFormat="false" ht="15" hidden="false" customHeight="false" outlineLevel="0" collapsed="false">
      <c r="J2190" s="30" t="n">
        <v>0.99525</v>
      </c>
      <c r="K2190" s="31" t="n">
        <f aca="false">MIN(MAX(IF($B16=1,$B6+$B7*(J2190-0.5),$B6),0),1)*IF(AND($B17=1,J2190&lt;$B8),1-$B9,1)*IF(AND($B18=1,J2190&lt;$B11),1-$B10,1)</f>
        <v>0.947625</v>
      </c>
      <c r="L2190" s="31" t="n">
        <f aca="false">L2189+K2190</f>
        <v>1116.772625</v>
      </c>
    </row>
    <row r="2191" customFormat="false" ht="15" hidden="false" customHeight="false" outlineLevel="0" collapsed="false">
      <c r="J2191" s="30" t="n">
        <v>0.99575</v>
      </c>
      <c r="K2191" s="31" t="n">
        <f aca="false">MIN(MAX(IF($B16=1,$B6+$B7*(J2191-0.5),$B6),0),1)*IF(AND($B17=1,J2191&lt;$B8),1-$B9,1)*IF(AND($B18=1,J2191&lt;$B11),1-$B10,1)</f>
        <v>0.947875</v>
      </c>
      <c r="L2191" s="31" t="n">
        <f aca="false">L2190+K2191</f>
        <v>1117.7205</v>
      </c>
    </row>
    <row r="2192" customFormat="false" ht="15" hidden="false" customHeight="false" outlineLevel="0" collapsed="false">
      <c r="J2192" s="30" t="n">
        <v>0.99625</v>
      </c>
      <c r="K2192" s="31" t="n">
        <f aca="false">MIN(MAX(IF($B16=1,$B6+$B7*(J2192-0.5),$B6),0),1)*IF(AND($B17=1,J2192&lt;$B8),1-$B9,1)*IF(AND($B18=1,J2192&lt;$B11),1-$B10,1)</f>
        <v>0.948125</v>
      </c>
      <c r="L2192" s="31" t="n">
        <f aca="false">L2191+K2192</f>
        <v>1118.668625</v>
      </c>
    </row>
    <row r="2193" customFormat="false" ht="15" hidden="false" customHeight="false" outlineLevel="0" collapsed="false">
      <c r="J2193" s="30" t="n">
        <v>0.99675</v>
      </c>
      <c r="K2193" s="31" t="n">
        <f aca="false">MIN(MAX(IF($B16=1,$B6+$B7*(J2193-0.5),$B6),0),1)*IF(AND($B17=1,J2193&lt;$B8),1-$B9,1)*IF(AND($B18=1,J2193&lt;$B11),1-$B10,1)</f>
        <v>0.948375</v>
      </c>
      <c r="L2193" s="31" t="n">
        <f aca="false">L2192+K2193</f>
        <v>1119.617</v>
      </c>
    </row>
    <row r="2194" customFormat="false" ht="15" hidden="false" customHeight="false" outlineLevel="0" collapsed="false">
      <c r="J2194" s="30" t="n">
        <v>0.99725</v>
      </c>
      <c r="K2194" s="31" t="n">
        <f aca="false">MIN(MAX(IF($B16=1,$B6+$B7*(J2194-0.5),$B6),0),1)*IF(AND($B17=1,J2194&lt;$B8),1-$B9,1)*IF(AND($B18=1,J2194&lt;$B11),1-$B10,1)</f>
        <v>0.948625</v>
      </c>
      <c r="L2194" s="31" t="n">
        <f aca="false">L2193+K2194</f>
        <v>1120.565625</v>
      </c>
    </row>
    <row r="2195" customFormat="false" ht="15" hidden="false" customHeight="false" outlineLevel="0" collapsed="false">
      <c r="J2195" s="30" t="n">
        <v>0.99775</v>
      </c>
      <c r="K2195" s="31" t="n">
        <f aca="false">MIN(MAX(IF($B16=1,$B6+$B7*(J2195-0.5),$B6),0),1)*IF(AND($B17=1,J2195&lt;$B8),1-$B9,1)*IF(AND($B18=1,J2195&lt;$B11),1-$B10,1)</f>
        <v>0.948875</v>
      </c>
      <c r="L2195" s="31" t="n">
        <f aca="false">L2194+K2195</f>
        <v>1121.5145</v>
      </c>
    </row>
    <row r="2196" customFormat="false" ht="15" hidden="false" customHeight="false" outlineLevel="0" collapsed="false">
      <c r="J2196" s="30" t="n">
        <v>0.99825</v>
      </c>
      <c r="K2196" s="31" t="n">
        <f aca="false">MIN(MAX(IF($B16=1,$B6+$B7*(J2196-0.5),$B6),0),1)*IF(AND($B17=1,J2196&lt;$B8),1-$B9,1)*IF(AND($B18=1,J2196&lt;$B11),1-$B10,1)</f>
        <v>0.949125</v>
      </c>
      <c r="L2196" s="31" t="n">
        <f aca="false">L2195+K2196</f>
        <v>1122.463625</v>
      </c>
    </row>
    <row r="2197" customFormat="false" ht="15" hidden="false" customHeight="false" outlineLevel="0" collapsed="false">
      <c r="J2197" s="30" t="n">
        <v>0.99875</v>
      </c>
      <c r="K2197" s="31" t="n">
        <f aca="false">MIN(MAX(IF($B16=1,$B6+$B7*(J2197-0.5),$B6),0),1)*IF(AND($B17=1,J2197&lt;$B8),1-$B9,1)*IF(AND($B18=1,J2197&lt;$B11),1-$B10,1)</f>
        <v>0.949375</v>
      </c>
      <c r="L2197" s="31" t="n">
        <f aca="false">L2196+K2197</f>
        <v>1123.413</v>
      </c>
    </row>
    <row r="2198" customFormat="false" ht="15" hidden="false" customHeight="false" outlineLevel="0" collapsed="false">
      <c r="J2198" s="30" t="n">
        <v>0.99925</v>
      </c>
      <c r="K2198" s="31" t="n">
        <f aca="false">MIN(MAX(IF($B16=1,$B6+$B7*(J2198-0.5),$B6),0),1)*IF(AND($B17=1,J2198&lt;$B8),1-$B9,1)*IF(AND($B18=1,J2198&lt;$B11),1-$B10,1)</f>
        <v>0.949625</v>
      </c>
      <c r="L2198" s="31" t="n">
        <f aca="false">L2197+K2198</f>
        <v>1124.362625</v>
      </c>
    </row>
    <row r="2199" customFormat="false" ht="15" hidden="false" customHeight="false" outlineLevel="0" collapsed="false">
      <c r="J2199" s="30" t="n">
        <v>0.99975</v>
      </c>
      <c r="K2199" s="31" t="n">
        <f aca="false">MIN(MAX(IF($B16=1,$B6+$B7*(J2199-0.5),$B6),0),1)*IF(AND($B17=1,J2199&lt;$B8),1-$B9,1)*IF(AND($B18=1,J2199&lt;$B11),1-$B10,1)</f>
        <v>0.949875</v>
      </c>
      <c r="L2199" s="31" t="n">
        <f aca="false">L2198+K2199</f>
        <v>1125.3125</v>
      </c>
    </row>
  </sheetData>
  <mergeCells count="2">
    <mergeCell ref="A3:H3"/>
    <mergeCell ref="A37:H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5" min="2" style="0" width="14"/>
    <col collapsed="false" customWidth="true" hidden="false" outlineLevel="0" max="6" min="6" style="0" width="16"/>
  </cols>
  <sheetData>
    <row r="1" customFormat="false" ht="21.75" hidden="false" customHeight="true" outlineLevel="0" collapsed="false">
      <c r="A1" s="1" t="s">
        <v>170</v>
      </c>
      <c r="B1" s="2"/>
      <c r="C1" s="2"/>
      <c r="D1" s="2"/>
      <c r="E1" s="2"/>
      <c r="F1" s="2"/>
      <c r="G1" s="2"/>
      <c r="H1" s="2"/>
    </row>
    <row r="3" customFormat="false" ht="51.75" hidden="false" customHeight="true" outlineLevel="0" collapsed="false">
      <c r="A3" s="3" t="s">
        <v>171</v>
      </c>
      <c r="B3" s="3"/>
      <c r="C3" s="3"/>
      <c r="D3" s="3"/>
      <c r="E3" s="3"/>
      <c r="F3" s="3"/>
      <c r="G3" s="3"/>
      <c r="H3" s="3"/>
    </row>
    <row r="5" customFormat="false" ht="15" hidden="false" customHeight="false" outlineLevel="0" collapsed="false">
      <c r="A5" s="0" t="s">
        <v>172</v>
      </c>
      <c r="B5" s="6" t="n">
        <v>12</v>
      </c>
    </row>
    <row r="7" customFormat="false" ht="30" hidden="false" customHeight="true" outlineLevel="0" collapsed="false">
      <c r="A7" s="4" t="s">
        <v>173</v>
      </c>
      <c r="B7" s="4" t="s">
        <v>155</v>
      </c>
      <c r="C7" s="4" t="s">
        <v>174</v>
      </c>
      <c r="D7" s="4" t="s">
        <v>175</v>
      </c>
      <c r="E7" s="4" t="s">
        <v>176</v>
      </c>
      <c r="F7" s="4"/>
    </row>
    <row r="8" customFormat="false" ht="15" hidden="false" customHeight="false" outlineLevel="0" collapsed="false">
      <c r="A8" s="5" t="s">
        <v>177</v>
      </c>
      <c r="B8" s="11" t="n">
        <v>3.79715615677909</v>
      </c>
      <c r="C8" s="20" t="n">
        <f aca="false">B5-B8</f>
        <v>8.20284384322091</v>
      </c>
      <c r="D8" s="20" t="n">
        <v>0.56265625</v>
      </c>
      <c r="E8" s="22" t="n">
        <f aca="false">NORMSDIST(B8/'2 Boundary precision'!B11)</f>
        <v>0.676289154945881</v>
      </c>
    </row>
    <row r="9" customFormat="false" ht="15" hidden="false" customHeight="false" outlineLevel="0" collapsed="false">
      <c r="A9" s="5" t="s">
        <v>178</v>
      </c>
      <c r="B9" s="11" t="n">
        <v>5.62899650828295</v>
      </c>
      <c r="C9" s="20" t="n">
        <f aca="false">B5-B9</f>
        <v>6.37100349171705</v>
      </c>
      <c r="D9" s="20" t="n">
        <v>0.4295309375</v>
      </c>
      <c r="E9" s="22" t="n">
        <f aca="false">NORMSDIST(B9/'2 Boundary precision'!B11)</f>
        <v>0.751108517633587</v>
      </c>
    </row>
    <row r="10" customFormat="false" ht="15" hidden="false" customHeight="false" outlineLevel="0" collapsed="false">
      <c r="A10" s="5" t="s">
        <v>179</v>
      </c>
      <c r="B10" s="11" t="n">
        <v>1.81507762436909</v>
      </c>
      <c r="C10" s="20" t="n">
        <f aca="false">B5-B10</f>
        <v>10.1849223756309</v>
      </c>
      <c r="D10" s="20" t="n">
        <v>0.7221875</v>
      </c>
      <c r="E10" s="22" t="n">
        <f aca="false">NORMSDIST(B10/'2 Boundary precision'!B11)</f>
        <v>0.586525520971958</v>
      </c>
    </row>
    <row r="12" customFormat="false" ht="15" hidden="false" customHeight="false" outlineLevel="0" collapsed="false">
      <c r="A12" s="0" t="s">
        <v>180</v>
      </c>
      <c r="B12" s="11" t="n">
        <f aca="false">MAX(B8:B10)-MIN(B8:B10)</f>
        <v>3.81391888391386</v>
      </c>
    </row>
    <row r="13" customFormat="false" ht="64.5" hidden="false" customHeight="true" outlineLevel="0" collapsed="false">
      <c r="A13" s="3" t="s">
        <v>181</v>
      </c>
      <c r="B13" s="3"/>
      <c r="C13" s="3"/>
      <c r="D13" s="3"/>
      <c r="E13" s="3"/>
      <c r="F13" s="3"/>
      <c r="G13" s="3"/>
      <c r="H13" s="3"/>
    </row>
    <row r="15" customFormat="false" ht="51.75" hidden="false" customHeight="true" outlineLevel="0" collapsed="false">
      <c r="A15" s="3" t="s">
        <v>182</v>
      </c>
      <c r="B15" s="3"/>
      <c r="C15" s="3"/>
      <c r="D15" s="3"/>
      <c r="E15" s="3"/>
      <c r="F15" s="3"/>
      <c r="G15" s="3"/>
      <c r="H15" s="3"/>
    </row>
  </sheetData>
  <mergeCells count="3">
    <mergeCell ref="A3:H3"/>
    <mergeCell ref="A13:H13"/>
    <mergeCell ref="A15:H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8" min="2" style="0" width="12"/>
  </cols>
  <sheetData>
    <row r="1" customFormat="false" ht="21.75" hidden="false" customHeight="true" outlineLevel="0" collapsed="false">
      <c r="A1" s="1" t="s">
        <v>183</v>
      </c>
      <c r="B1" s="2"/>
      <c r="C1" s="2"/>
      <c r="D1" s="2"/>
      <c r="E1" s="2"/>
      <c r="F1" s="2"/>
      <c r="G1" s="2"/>
      <c r="H1" s="2"/>
    </row>
    <row r="3" customFormat="false" ht="51.75" hidden="false" customHeight="true" outlineLevel="0" collapsed="false">
      <c r="A3" s="3" t="s">
        <v>184</v>
      </c>
      <c r="B3" s="3"/>
      <c r="C3" s="3"/>
      <c r="D3" s="3"/>
      <c r="E3" s="3"/>
      <c r="F3" s="3"/>
      <c r="G3" s="3"/>
      <c r="H3" s="3"/>
    </row>
    <row r="5" customFormat="false" ht="51.75" hidden="false" customHeight="true" outlineLevel="0" collapsed="false">
      <c r="A5" s="3" t="s">
        <v>185</v>
      </c>
      <c r="B5" s="3"/>
      <c r="C5" s="3"/>
      <c r="D5" s="3"/>
      <c r="E5" s="3"/>
      <c r="F5" s="3"/>
      <c r="G5" s="3"/>
      <c r="H5" s="3"/>
    </row>
    <row r="7" customFormat="false" ht="15" hidden="false" customHeight="false" outlineLevel="0" collapsed="false">
      <c r="A7" s="0" t="s">
        <v>186</v>
      </c>
      <c r="B7" s="27" t="n">
        <v>12</v>
      </c>
    </row>
    <row r="8" customFormat="false" ht="15" hidden="false" customHeight="false" outlineLevel="0" collapsed="false">
      <c r="A8" s="0" t="s">
        <v>187</v>
      </c>
      <c r="B8" s="6" t="n">
        <v>0.5</v>
      </c>
    </row>
    <row r="9" customFormat="false" ht="15" hidden="false" customHeight="false" outlineLevel="0" collapsed="false">
      <c r="A9" s="0" t="s">
        <v>188</v>
      </c>
      <c r="B9" s="11" t="n">
        <f aca="false">NORMSINV(B8)</f>
        <v>0</v>
      </c>
    </row>
    <row r="11" customFormat="false" ht="30" hidden="false" customHeight="true" outlineLevel="0" collapsed="false">
      <c r="A11" s="4" t="s">
        <v>189</v>
      </c>
      <c r="B11" s="4" t="s">
        <v>190</v>
      </c>
      <c r="C11" s="4" t="s">
        <v>191</v>
      </c>
      <c r="D11" s="4" t="s">
        <v>192</v>
      </c>
      <c r="E11" s="4" t="s">
        <v>193</v>
      </c>
      <c r="F11" s="4" t="s">
        <v>194</v>
      </c>
      <c r="G11" s="4" t="s">
        <v>195</v>
      </c>
      <c r="H11" s="4"/>
    </row>
    <row r="12" customFormat="false" ht="15" hidden="false" customHeight="false" outlineLevel="0" collapsed="false">
      <c r="A12" s="6" t="n">
        <v>0</v>
      </c>
      <c r="B12" s="22" t="n">
        <f aca="false">1-NORMSDIST((NORMSINV(0.75)-SQRT($A12)*B9)/SQRT(1-$A12))^1</f>
        <v>0.25</v>
      </c>
      <c r="C12" s="22" t="n">
        <f aca="false">1-NORMSDIST((NORMSINV(0.75)-SQRT($A12)*B9)/SQRT(1-$A12))^2</f>
        <v>0.4375</v>
      </c>
      <c r="D12" s="22" t="n">
        <f aca="false">1-NORMSDIST((NORMSINV(0.75)-SQRT($A12)*B9)/SQRT(1-$A12))^3</f>
        <v>0.578125</v>
      </c>
      <c r="E12" s="22" t="n">
        <f aca="false">1-NORMSDIST((NORMSINV(0.75)-SQRT($A12)*B9)/SQRT(1-$A12))^6</f>
        <v>0.822021484375</v>
      </c>
      <c r="F12" s="22" t="n">
        <f aca="false">1-NORMSDIST((NORMSINV(0.75)-SQRT($A12)*B9)/SQRT(1-$A12))^12</f>
        <v>0.968323647975922</v>
      </c>
      <c r="G12" s="22" t="n">
        <f aca="false">1-NORMSDIST((NORMSINV(0.75)-SQRT($A12)*B9)/SQRT(1-$A12))^24</f>
        <v>0.998996608722447</v>
      </c>
    </row>
    <row r="13" customFormat="false" ht="15" hidden="false" customHeight="false" outlineLevel="0" collapsed="false">
      <c r="A13" s="6" t="n">
        <v>0.3</v>
      </c>
      <c r="B13" s="22" t="n">
        <f aca="false">1-NORMSDIST((NORMSINV(0.75)-SQRT($A13)*B9)/SQRT(1-$A13))^1</f>
        <v>0.210072576704351</v>
      </c>
      <c r="C13" s="22" t="n">
        <f aca="false">1-NORMSDIST((NORMSINV(0.75)-SQRT($A13)*B9)/SQRT(1-$A13))^2</f>
        <v>0.376014665925496</v>
      </c>
      <c r="D13" s="22" t="n">
        <f aca="false">1-NORMSDIST((NORMSINV(0.75)-SQRT($A13)*B9)/SQRT(1-$A13))^3</f>
        <v>0.507096872880252</v>
      </c>
      <c r="E13" s="22" t="n">
        <f aca="false">1-NORMSDIST((NORMSINV(0.75)-SQRT($A13)*B9)/SQRT(1-$A13))^6</f>
        <v>0.757046507275573</v>
      </c>
      <c r="F13" s="22" t="n">
        <f aca="false">1-NORMSDIST((NORMSINV(0.75)-SQRT($A13)*B9)/SQRT(1-$A13))^12</f>
        <v>0.940973600373002</v>
      </c>
      <c r="G13" s="22" t="n">
        <f aca="false">1-NORMSDIST((NORMSINV(0.75)-SQRT($A13)*B9)/SQRT(1-$A13))^24</f>
        <v>0.996515884147074</v>
      </c>
    </row>
    <row r="14" customFormat="false" ht="15" hidden="false" customHeight="false" outlineLevel="0" collapsed="false">
      <c r="A14" s="6" t="n">
        <v>0.5</v>
      </c>
      <c r="B14" s="22" t="n">
        <f aca="false">1-NORMSDIST((NORMSINV(0.75)-SQRT($A14)*B9)/SQRT(1-$A14))^1</f>
        <v>0.170074079300333</v>
      </c>
      <c r="C14" s="22" t="n">
        <f aca="false">1-NORMSDIST((NORMSINV(0.75)-SQRT($A14)*B9)/SQRT(1-$A14))^2</f>
        <v>0.31122296615081</v>
      </c>
      <c r="D14" s="22" t="n">
        <f aca="false">1-NORMSDIST((NORMSINV(0.75)-SQRT($A14)*B9)/SQRT(1-$A14))^3</f>
        <v>0.428366086025926</v>
      </c>
      <c r="E14" s="22" t="n">
        <f aca="false">1-NORMSDIST((NORMSINV(0.75)-SQRT($A14)*B9)/SQRT(1-$A14))^6</f>
        <v>0.673234668394681</v>
      </c>
      <c r="F14" s="22" t="n">
        <f aca="false">1-NORMSDIST((NORMSINV(0.75)-SQRT($A14)*B9)/SQRT(1-$A14))^12</f>
        <v>0.893224418060866</v>
      </c>
      <c r="G14" s="22" t="n">
        <f aca="false">1-NORMSDIST((NORMSINV(0.75)-SQRT($A14)*B9)/SQRT(1-$A14))^24</f>
        <v>0.988598975101559</v>
      </c>
    </row>
    <row r="15" customFormat="false" ht="15" hidden="false" customHeight="false" outlineLevel="0" collapsed="false">
      <c r="A15" s="6" t="n">
        <v>0.7</v>
      </c>
      <c r="B15" s="22" t="n">
        <f aca="false">1-NORMSDIST((NORMSINV(0.75)-SQRT($A15)*B9)/SQRT(1-$A15))^1</f>
        <v>0.109078392770271</v>
      </c>
      <c r="C15" s="22" t="n">
        <f aca="false">1-NORMSDIST((NORMSINV(0.75)-SQRT($A15)*B9)/SQRT(1-$A15))^2</f>
        <v>0.206258689771196</v>
      </c>
      <c r="D15" s="22" t="n">
        <f aca="false">1-NORMSDIST((NORMSINV(0.75)-SQRT($A15)*B9)/SQRT(1-$A15))^3</f>
        <v>0.292838716166322</v>
      </c>
      <c r="E15" s="22" t="n">
        <f aca="false">1-NORMSDIST((NORMSINV(0.75)-SQRT($A15)*B9)/SQRT(1-$A15))^6</f>
        <v>0.499922918646705</v>
      </c>
      <c r="F15" s="22" t="n">
        <f aca="false">1-NORMSDIST((NORMSINV(0.75)-SQRT($A15)*B9)/SQRT(1-$A15))^12</f>
        <v>0.74992291270517</v>
      </c>
      <c r="G15" s="22" t="n">
        <f aca="false">1-NORMSDIST((NORMSINV(0.75)-SQRT($A15)*B9)/SQRT(1-$A15))^24</f>
        <v>0.937461450410134</v>
      </c>
    </row>
    <row r="16" customFormat="false" ht="15" hidden="false" customHeight="false" outlineLevel="0" collapsed="false">
      <c r="A16" s="6" t="n">
        <v>0.8</v>
      </c>
      <c r="B16" s="22" t="n">
        <f aca="false">1-NORMSDIST((NORMSINV(0.75)-SQRT($A16)*B9)/SQRT(1-$A16))^1</f>
        <v>0.0657510427593154</v>
      </c>
      <c r="C16" s="22" t="n">
        <f aca="false">1-NORMSDIST((NORMSINV(0.75)-SQRT($A16)*B9)/SQRT(1-$A16))^2</f>
        <v>0.127178885894694</v>
      </c>
      <c r="D16" s="22" t="n">
        <f aca="false">1-NORMSDIST((NORMSINV(0.75)-SQRT($A16)*B9)/SQRT(1-$A16))^3</f>
        <v>0.184567784289465</v>
      </c>
      <c r="E16" s="22" t="n">
        <f aca="false">1-NORMSDIST((NORMSINV(0.75)-SQRT($A16)*B9)/SQRT(1-$A16))^6</f>
        <v>0.335070301581407</v>
      </c>
      <c r="F16" s="22" t="n">
        <f aca="false">1-NORMSDIST((NORMSINV(0.75)-SQRT($A16)*B9)/SQRT(1-$A16))^12</f>
        <v>0.557868496160959</v>
      </c>
      <c r="G16" s="22" t="n">
        <f aca="false">1-NORMSDIST((NORMSINV(0.75)-SQRT($A16)*B9)/SQRT(1-$A16))^24</f>
        <v>0.804519733313028</v>
      </c>
    </row>
    <row r="17" customFormat="false" ht="15" hidden="false" customHeight="false" outlineLevel="0" collapsed="false">
      <c r="A17" s="6" t="n">
        <v>0.9</v>
      </c>
      <c r="B17" s="22" t="n">
        <f aca="false">1-NORMSDIST((NORMSINV(0.75)-SQRT($A17)*B9)/SQRT(1-$A17))^1</f>
        <v>0.0164654859716159</v>
      </c>
      <c r="C17" s="22" t="n">
        <f aca="false">1-NORMSDIST((NORMSINV(0.75)-SQRT($A17)*B9)/SQRT(1-$A17))^2</f>
        <v>0.0326598597149503</v>
      </c>
      <c r="D17" s="22" t="n">
        <f aca="false">1-NORMSDIST((NORMSINV(0.75)-SQRT($A17)*B9)/SQRT(1-$A17))^3</f>
        <v>0.0485875852245947</v>
      </c>
      <c r="E17" s="22" t="n">
        <f aca="false">1-NORMSDIST((NORMSINV(0.75)-SQRT($A17)*B9)/SQRT(1-$A17))^6</f>
        <v>0.0948144170112323</v>
      </c>
      <c r="F17" s="22" t="n">
        <f aca="false">1-NORMSDIST((NORMSINV(0.75)-SQRT($A17)*B9)/SQRT(1-$A17))^12</f>
        <v>0.180639060349285</v>
      </c>
      <c r="G17" s="22" t="n">
        <f aca="false">1-NORMSDIST((NORMSINV(0.75)-SQRT($A17)*B9)/SQRT(1-$A17))^24</f>
        <v>0.328647650574697</v>
      </c>
    </row>
    <row r="18" customFormat="false" ht="15" hidden="false" customHeight="false" outlineLevel="0" collapsed="false">
      <c r="A18" s="6" t="n">
        <v>0.95</v>
      </c>
      <c r="B18" s="22" t="n">
        <f aca="false">1-NORMSDIST((NORMSINV(0.75)-SQRT($A18)*B9)/SQRT(1-$A18))^1</f>
        <v>0.00127893626977893</v>
      </c>
      <c r="C18" s="22" t="n">
        <f aca="false">1-NORMSDIST((NORMSINV(0.75)-SQRT($A18)*B9)/SQRT(1-$A18))^2</f>
        <v>0.00255623686157569</v>
      </c>
      <c r="D18" s="22" t="n">
        <f aca="false">1-NORMSDIST((NORMSINV(0.75)-SQRT($A18)*B9)/SQRT(1-$A18))^3</f>
        <v>0.00383190386731824</v>
      </c>
      <c r="E18" s="22" t="n">
        <f aca="false">1-NORMSDIST((NORMSINV(0.75)-SQRT($A18)*B9)/SQRT(1-$A18))^6</f>
        <v>0.00764912424738806</v>
      </c>
      <c r="F18" s="22" t="n">
        <f aca="false">1-NORMSDIST((NORMSINV(0.75)-SQRT($A18)*B9)/SQRT(1-$A18))^12</f>
        <v>0.0152397393930241</v>
      </c>
      <c r="G18" s="22" t="n">
        <f aca="false">1-NORMSDIST((NORMSINV(0.75)-SQRT($A18)*B9)/SQRT(1-$A18))^24</f>
        <v>0.030247229129281</v>
      </c>
    </row>
    <row r="20" customFormat="false" ht="15" hidden="false" customHeight="false" outlineLevel="0" collapsed="false">
      <c r="A20" s="0" t="s">
        <v>196</v>
      </c>
      <c r="B20" s="11" t="n">
        <f aca="false">1-(NORMSINV(0.75)/NORMSINV(0.5^(1/B7)))^2</f>
        <v>0.819629656847571</v>
      </c>
    </row>
    <row r="21" customFormat="false" ht="64.5" hidden="false" customHeight="true" outlineLevel="0" collapsed="false">
      <c r="A21" s="3" t="s">
        <v>197</v>
      </c>
      <c r="B21" s="3"/>
      <c r="C21" s="3"/>
      <c r="D21" s="3"/>
      <c r="E21" s="3"/>
      <c r="F21" s="3"/>
      <c r="G21" s="3"/>
      <c r="H21" s="3"/>
    </row>
    <row r="23" customFormat="false" ht="51.75" hidden="false" customHeight="true" outlineLevel="0" collapsed="false">
      <c r="A23" s="3" t="s">
        <v>198</v>
      </c>
      <c r="B23" s="3"/>
      <c r="C23" s="3"/>
      <c r="D23" s="3"/>
      <c r="E23" s="3"/>
      <c r="F23" s="3"/>
      <c r="G23" s="3"/>
      <c r="H23" s="3"/>
    </row>
  </sheetData>
  <mergeCells count="4">
    <mergeCell ref="A3:H3"/>
    <mergeCell ref="A5:H5"/>
    <mergeCell ref="A21:H21"/>
    <mergeCell ref="A23:H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5" min="2" style="0" width="14"/>
  </cols>
  <sheetData>
    <row r="1" customFormat="false" ht="21.75" hidden="false" customHeight="true" outlineLevel="0" collapsed="false">
      <c r="A1" s="1" t="s">
        <v>199</v>
      </c>
      <c r="B1" s="2"/>
      <c r="C1" s="2"/>
      <c r="D1" s="2"/>
      <c r="E1" s="2"/>
      <c r="F1" s="2"/>
      <c r="G1" s="2"/>
      <c r="H1" s="2"/>
    </row>
    <row r="3" customFormat="false" ht="25.5" hidden="false" customHeight="true" outlineLevel="0" collapsed="false">
      <c r="A3" s="3" t="s">
        <v>200</v>
      </c>
      <c r="B3" s="3"/>
      <c r="C3" s="3"/>
      <c r="D3" s="3"/>
      <c r="E3" s="3"/>
      <c r="F3" s="3"/>
      <c r="G3" s="3"/>
      <c r="H3" s="3"/>
    </row>
    <row r="5" customFormat="false" ht="15" hidden="false" customHeight="false" outlineLevel="0" collapsed="false">
      <c r="A5" s="0" t="s">
        <v>201</v>
      </c>
      <c r="B5" s="10" t="n">
        <f aca="false">'1 Cohort'!B43</f>
        <v>11.07</v>
      </c>
    </row>
    <row r="6" customFormat="false" ht="15" hidden="false" customHeight="false" outlineLevel="0" collapsed="false">
      <c r="A6" s="0" t="s">
        <v>202</v>
      </c>
      <c r="B6" s="9" t="n">
        <f aca="false">'1 Cohort'!B33</f>
        <v>24</v>
      </c>
    </row>
    <row r="7" customFormat="false" ht="15" hidden="false" customHeight="false" outlineLevel="0" collapsed="false">
      <c r="A7" s="0" t="s">
        <v>203</v>
      </c>
      <c r="B7" s="10" t="n">
        <f aca="false">'1 Cohort'!B34</f>
        <v>10.4</v>
      </c>
    </row>
    <row r="8" customFormat="false" ht="15" hidden="false" customHeight="false" outlineLevel="0" collapsed="false">
      <c r="A8" s="0" t="s">
        <v>204</v>
      </c>
      <c r="B8" s="10" t="n">
        <f aca="false">'1 Cohort'!B35</f>
        <v>14.02</v>
      </c>
    </row>
    <row r="9" customFormat="false" ht="15" hidden="false" customHeight="false" outlineLevel="0" collapsed="false">
      <c r="A9" s="0" t="s">
        <v>24</v>
      </c>
      <c r="B9" s="9" t="n">
        <f aca="false">'1 Cohort'!B44</f>
        <v>11</v>
      </c>
    </row>
    <row r="10" customFormat="false" ht="15" hidden="false" customHeight="false" outlineLevel="0" collapsed="false">
      <c r="A10" s="0" t="s">
        <v>205</v>
      </c>
      <c r="B10" s="9" t="n">
        <f aca="false">'1 Cohort'!B46</f>
        <v>2</v>
      </c>
    </row>
    <row r="11" customFormat="false" ht="15" hidden="false" customHeight="false" outlineLevel="0" collapsed="false">
      <c r="A11" s="0" t="s">
        <v>68</v>
      </c>
      <c r="B11" s="13" t="n">
        <f aca="false">'1 Cohort'!B45</f>
        <v>0.5625</v>
      </c>
    </row>
    <row r="13" customFormat="false" ht="15" hidden="false" customHeight="false" outlineLevel="0" collapsed="false">
      <c r="A13" s="8" t="s">
        <v>206</v>
      </c>
    </row>
    <row r="14" customFormat="false" ht="15" hidden="false" customHeight="false" outlineLevel="0" collapsed="false">
      <c r="A14" s="0" t="s">
        <v>207</v>
      </c>
      <c r="B14" s="11" t="n">
        <f aca="false">'4 The three biases'!B24</f>
        <v>3.79625146991576</v>
      </c>
    </row>
    <row r="15" customFormat="false" ht="15" hidden="false" customHeight="false" outlineLevel="0" collapsed="false">
      <c r="A15" s="0" t="s">
        <v>208</v>
      </c>
      <c r="B15" s="11" t="n">
        <f aca="false">B7-B14</f>
        <v>6.60374853008424</v>
      </c>
    </row>
    <row r="16" customFormat="false" ht="15" hidden="false" customHeight="false" outlineLevel="0" collapsed="false">
      <c r="A16" s="0" t="s">
        <v>209</v>
      </c>
      <c r="B16" s="10" t="n">
        <f aca="false">B5-B7</f>
        <v>0.670000000000002</v>
      </c>
    </row>
    <row r="17" customFormat="false" ht="15" hidden="false" customHeight="false" outlineLevel="0" collapsed="false">
      <c r="A17" s="0" t="s">
        <v>210</v>
      </c>
      <c r="B17" s="11" t="n">
        <f aca="false">B5-B15</f>
        <v>4.46625146991576</v>
      </c>
    </row>
    <row r="18" customFormat="false" ht="15" hidden="false" customHeight="false" outlineLevel="0" collapsed="false">
      <c r="A18" s="0" t="s">
        <v>211</v>
      </c>
      <c r="B18" s="11" t="n">
        <f aca="false">'2 Boundary precision'!B11</f>
        <v>8.30257242363137</v>
      </c>
    </row>
    <row r="19" customFormat="false" ht="15" hidden="false" customHeight="false" outlineLevel="0" collapsed="false">
      <c r="A19" s="0" t="s">
        <v>212</v>
      </c>
      <c r="B19" s="13" t="n">
        <f aca="false">NORMSDIST(B17/B18)</f>
        <v>0.704689336212778</v>
      </c>
    </row>
    <row r="20" customFormat="false" ht="15" hidden="false" customHeight="false" outlineLevel="0" collapsed="false">
      <c r="A20" s="0" t="s">
        <v>213</v>
      </c>
      <c r="B20" s="19" t="n">
        <f aca="false">(B19-B11)*100</f>
        <v>14.2189336212778</v>
      </c>
    </row>
    <row r="21" customFormat="false" ht="15" hidden="false" customHeight="false" outlineLevel="0" collapsed="false">
      <c r="A21" s="0" t="s">
        <v>214</v>
      </c>
      <c r="B21" s="11" t="n">
        <f aca="false">B15+NORMSINV(0.75)*B18</f>
        <v>12.2037485300842</v>
      </c>
    </row>
    <row r="22" customFormat="false" ht="15" hidden="false" customHeight="false" outlineLevel="0" collapsed="false">
      <c r="A22" s="0" t="s">
        <v>215</v>
      </c>
      <c r="B22" s="11" t="n">
        <f aca="false">B21-B5</f>
        <v>1.13374853008424</v>
      </c>
    </row>
    <row r="24" customFormat="false" ht="15" hidden="false" customHeight="false" outlineLevel="0" collapsed="false">
      <c r="A24" s="8" t="s">
        <v>216</v>
      </c>
    </row>
    <row r="25" customFormat="false" ht="15" hidden="false" customHeight="false" outlineLevel="0" collapsed="false">
      <c r="A25" s="0" t="s">
        <v>217</v>
      </c>
    </row>
    <row r="26" customFormat="false" ht="15" hidden="false" customHeight="false" outlineLevel="0" collapsed="false">
      <c r="A26" s="0" t="s">
        <v>218</v>
      </c>
    </row>
    <row r="27" customFormat="false" ht="15" hidden="false" customHeight="false" outlineLevel="0" collapsed="false">
      <c r="A27" s="0" t="s">
        <v>219</v>
      </c>
    </row>
    <row r="28" customFormat="false" ht="15" hidden="false" customHeight="false" outlineLevel="0" collapsed="false">
      <c r="A28" s="0" t="s">
        <v>220</v>
      </c>
    </row>
    <row r="30" customFormat="false" ht="15" hidden="false" customHeight="false" outlineLevel="0" collapsed="false">
      <c r="A30" s="0" t="s">
        <v>221</v>
      </c>
    </row>
    <row r="31" customFormat="false" ht="15" hidden="false" customHeight="false" outlineLevel="0" collapsed="false">
      <c r="A31" s="0" t="s">
        <v>222</v>
      </c>
    </row>
    <row r="32" customFormat="false" ht="15" hidden="false" customHeight="false" outlineLevel="0" collapsed="false">
      <c r="A32" s="0" t="s">
        <v>223</v>
      </c>
    </row>
    <row r="33" customFormat="false" ht="15" hidden="false" customHeight="false" outlineLevel="0" collapsed="false">
      <c r="A33" s="0" t="s">
        <v>224</v>
      </c>
    </row>
    <row r="34" customFormat="false" ht="15" hidden="false" customHeight="false" outlineLevel="0" collapsed="false">
      <c r="A34" s="0" t="s">
        <v>225</v>
      </c>
    </row>
    <row r="36" customFormat="false" ht="15" hidden="false" customHeight="false" outlineLevel="0" collapsed="false">
      <c r="A36" s="0" t="s">
        <v>226</v>
      </c>
    </row>
    <row r="37" customFormat="false" ht="15" hidden="false" customHeight="false" outlineLevel="0" collapsed="false">
      <c r="A37" s="0" t="s">
        <v>227</v>
      </c>
    </row>
    <row r="38" customFormat="false" ht="15" hidden="false" customHeight="false" outlineLevel="0" collapsed="false">
      <c r="A38" s="0" t="s">
        <v>228</v>
      </c>
    </row>
    <row r="39" customFormat="false" ht="15" hidden="false" customHeight="false" outlineLevel="0" collapsed="false">
      <c r="A39" s="0" t="s">
        <v>229</v>
      </c>
    </row>
    <row r="40" customFormat="false" ht="15" hidden="false" customHeight="false" outlineLevel="0" collapsed="false">
      <c r="A40" s="0" t="s">
        <v>230</v>
      </c>
    </row>
    <row r="42" customFormat="false" ht="25.5" hidden="false" customHeight="true" outlineLevel="0" collapsed="false">
      <c r="A42" s="3" t="s">
        <v>231</v>
      </c>
      <c r="B42" s="3"/>
      <c r="C42" s="3"/>
      <c r="D42" s="3"/>
      <c r="E42" s="3"/>
      <c r="F42" s="3"/>
      <c r="G42" s="3"/>
      <c r="H42" s="3"/>
    </row>
  </sheetData>
  <mergeCells count="2">
    <mergeCell ref="A3:H3"/>
    <mergeCell ref="A42:H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2" min="2" style="0" width="52"/>
    <col collapsed="false" customWidth="true" hidden="false" outlineLevel="0" max="3" min="3" style="0" width="12"/>
    <col collapsed="false" customWidth="true" hidden="false" outlineLevel="0" max="5" min="4" style="0" width="16"/>
    <col collapsed="false" customWidth="true" hidden="false" outlineLevel="0" max="6" min="6" style="0" width="12"/>
  </cols>
  <sheetData>
    <row r="1" customFormat="false" ht="21.75" hidden="false" customHeight="true" outlineLevel="0" collapsed="false">
      <c r="A1" s="1" t="s">
        <v>232</v>
      </c>
      <c r="B1" s="2"/>
      <c r="C1" s="2"/>
      <c r="D1" s="2"/>
      <c r="E1" s="2"/>
      <c r="F1" s="2"/>
    </row>
    <row r="3" customFormat="false" ht="39" hidden="false" customHeight="true" outlineLevel="0" collapsed="false">
      <c r="A3" s="3" t="s">
        <v>233</v>
      </c>
      <c r="B3" s="3"/>
      <c r="C3" s="3"/>
      <c r="D3" s="3"/>
      <c r="E3" s="3"/>
      <c r="F3" s="3"/>
      <c r="G3" s="3"/>
      <c r="H3" s="3"/>
    </row>
    <row r="5" customFormat="false" ht="30" hidden="false" customHeight="true" outlineLevel="0" collapsed="false">
      <c r="A5" s="4" t="s">
        <v>234</v>
      </c>
      <c r="B5" s="4" t="s">
        <v>235</v>
      </c>
      <c r="C5" s="4" t="s">
        <v>236</v>
      </c>
      <c r="D5" s="4" t="s">
        <v>237</v>
      </c>
      <c r="E5" s="4" t="s">
        <v>238</v>
      </c>
      <c r="F5" s="4" t="s">
        <v>239</v>
      </c>
    </row>
    <row r="6" customFormat="false" ht="15" hidden="false" customHeight="false" outlineLevel="0" collapsed="false">
      <c r="A6" s="5" t="s">
        <v>240</v>
      </c>
      <c r="B6" s="5" t="s">
        <v>241</v>
      </c>
      <c r="C6" s="32" t="n">
        <f aca="false">'1 Cohort'!B33</f>
        <v>24</v>
      </c>
      <c r="D6" s="32" t="n">
        <v>24</v>
      </c>
      <c r="E6" s="32" t="n">
        <v>0</v>
      </c>
      <c r="F6" s="5" t="str">
        <f aca="false">IF(ABS(C6-D6)&lt;=MAX(E6,0.0000001),"PASS","FAIL")</f>
        <v>PASS</v>
      </c>
    </row>
    <row r="7" customFormat="false" ht="15" hidden="false" customHeight="false" outlineLevel="0" collapsed="false">
      <c r="A7" s="5" t="s">
        <v>240</v>
      </c>
      <c r="B7" s="5" t="s">
        <v>242</v>
      </c>
      <c r="C7" s="32" t="n">
        <f aca="false">'1 Cohort'!B34</f>
        <v>10.4</v>
      </c>
      <c r="D7" s="32" t="n">
        <v>10.4</v>
      </c>
      <c r="E7" s="32" t="n">
        <v>1E-009</v>
      </c>
      <c r="F7" s="5" t="str">
        <f aca="false">IF(ABS(C7-D7)&lt;=MAX(E7,0.0000001),"PASS","FAIL")</f>
        <v>PASS</v>
      </c>
    </row>
    <row r="8" customFormat="false" ht="15" hidden="false" customHeight="false" outlineLevel="0" collapsed="false">
      <c r="A8" s="5" t="s">
        <v>240</v>
      </c>
      <c r="B8" s="5" t="s">
        <v>243</v>
      </c>
      <c r="C8" s="32" t="n">
        <f aca="false">'1 Cohort'!B35</f>
        <v>14.02</v>
      </c>
      <c r="D8" s="32" t="n">
        <v>14.02</v>
      </c>
      <c r="E8" s="32" t="n">
        <v>1E-009</v>
      </c>
      <c r="F8" s="5" t="str">
        <f aca="false">IF(ABS(C8-D8)&lt;=MAX(E8,0.0000001),"PASS","FAIL")</f>
        <v>PASS</v>
      </c>
    </row>
    <row r="9" customFormat="false" ht="15" hidden="false" customHeight="false" outlineLevel="0" collapsed="false">
      <c r="A9" s="5" t="s">
        <v>240</v>
      </c>
      <c r="B9" s="5" t="s">
        <v>244</v>
      </c>
      <c r="C9" s="32" t="n">
        <f aca="false">'1 Cohort'!B36</f>
        <v>14.02</v>
      </c>
      <c r="D9" s="32" t="n">
        <v>14.02</v>
      </c>
      <c r="E9" s="32" t="n">
        <v>1E-009</v>
      </c>
      <c r="F9" s="5" t="str">
        <f aca="false">IF(ABS(C9-D9)&lt;=MAX(E9,0.0000001),"PASS","FAIL")</f>
        <v>PASS</v>
      </c>
    </row>
    <row r="10" customFormat="false" ht="15" hidden="false" customHeight="false" outlineLevel="0" collapsed="false">
      <c r="A10" s="5" t="s">
        <v>240</v>
      </c>
      <c r="B10" s="5" t="s">
        <v>245</v>
      </c>
      <c r="C10" s="32" t="n">
        <f aca="false">'1 Cohort'!B37</f>
        <v>13.3375</v>
      </c>
      <c r="D10" s="32" t="n">
        <v>13.3375</v>
      </c>
      <c r="E10" s="32" t="n">
        <v>1E-006</v>
      </c>
      <c r="F10" s="5" t="str">
        <f aca="false">IF(ABS(C10-D10)&lt;=MAX(E10,0.0000001),"PASS","FAIL")</f>
        <v>PASS</v>
      </c>
    </row>
    <row r="11" customFormat="false" ht="15" hidden="false" customHeight="false" outlineLevel="0" collapsed="false">
      <c r="A11" s="5" t="s">
        <v>240</v>
      </c>
      <c r="B11" s="5" t="s">
        <v>246</v>
      </c>
      <c r="C11" s="32" t="n">
        <f aca="false">IF('1 Cohort'!B35='1 Cohort'!B36,1,0)</f>
        <v>1</v>
      </c>
      <c r="D11" s="32" t="n">
        <v>1</v>
      </c>
      <c r="E11" s="32" t="n">
        <v>0</v>
      </c>
      <c r="F11" s="5" t="str">
        <f aca="false">IF(ABS(C11-D11)&lt;=MAX(E11,0.0000001),"PASS","FAIL")</f>
        <v>PASS</v>
      </c>
    </row>
    <row r="12" customFormat="false" ht="15" hidden="false" customHeight="false" outlineLevel="0" collapsed="false">
      <c r="A12" s="5" t="s">
        <v>240</v>
      </c>
      <c r="B12" s="5" t="s">
        <v>247</v>
      </c>
      <c r="C12" s="32" t="n">
        <f aca="false">'1 Cohort'!B44</f>
        <v>11</v>
      </c>
      <c r="D12" s="32" t="n">
        <v>11</v>
      </c>
      <c r="E12" s="32" t="n">
        <v>0</v>
      </c>
      <c r="F12" s="5" t="str">
        <f aca="false">IF(ABS(C12-D12)&lt;=MAX(E12,0.0000001),"PASS","FAIL")</f>
        <v>PASS</v>
      </c>
    </row>
    <row r="13" customFormat="false" ht="15" hidden="false" customHeight="false" outlineLevel="0" collapsed="false">
      <c r="A13" s="5" t="s">
        <v>240</v>
      </c>
      <c r="B13" s="5" t="s">
        <v>248</v>
      </c>
      <c r="C13" s="32" t="n">
        <f aca="false">'1 Cohort'!B46</f>
        <v>2</v>
      </c>
      <c r="D13" s="32" t="n">
        <v>2</v>
      </c>
      <c r="E13" s="32" t="n">
        <v>0</v>
      </c>
      <c r="F13" s="5" t="str">
        <f aca="false">IF(ABS(C13-D13)&lt;=MAX(E13,0.0000001),"PASS","FAIL")</f>
        <v>PASS</v>
      </c>
    </row>
    <row r="14" customFormat="false" ht="15" hidden="false" customHeight="false" outlineLevel="0" collapsed="false">
      <c r="A14" s="5" t="s">
        <v>240</v>
      </c>
      <c r="B14" s="5" t="s">
        <v>249</v>
      </c>
      <c r="C14" s="32" t="n">
        <f aca="false">'1 Cohort'!B45</f>
        <v>0.5625</v>
      </c>
      <c r="D14" s="32" t="n">
        <v>0.5625</v>
      </c>
      <c r="E14" s="32" t="n">
        <v>1E-009</v>
      </c>
      <c r="F14" s="5" t="str">
        <f aca="false">IF(ABS(C14-D14)&lt;=MAX(E14,0.0000001),"PASS","FAIL")</f>
        <v>PASS</v>
      </c>
    </row>
    <row r="15" customFormat="false" ht="15" hidden="false" customHeight="false" outlineLevel="0" collapsed="false">
      <c r="A15" s="5" t="s">
        <v>240</v>
      </c>
      <c r="B15" s="5" t="s">
        <v>250</v>
      </c>
      <c r="C15" s="32" t="n">
        <f aca="false">'1 Cohort'!B39</f>
        <v>3.62</v>
      </c>
      <c r="D15" s="32" t="n">
        <v>3.62</v>
      </c>
      <c r="E15" s="32" t="n">
        <v>1E-009</v>
      </c>
      <c r="F15" s="5" t="str">
        <f aca="false">IF(ABS(C15-D15)&lt;=MAX(E15,0.0000001),"PASS","FAIL")</f>
        <v>PASS</v>
      </c>
    </row>
    <row r="16" customFormat="false" ht="15" hidden="false" customHeight="false" outlineLevel="0" collapsed="false">
      <c r="A16" s="5" t="s">
        <v>240</v>
      </c>
      <c r="B16" s="5" t="s">
        <v>251</v>
      </c>
      <c r="C16" s="32" t="n">
        <f aca="false">'1 Cohort'!B40</f>
        <v>7.07570962283407</v>
      </c>
      <c r="D16" s="32" t="n">
        <v>7.07570962283407</v>
      </c>
      <c r="E16" s="32" t="n">
        <v>1E-006</v>
      </c>
      <c r="F16" s="5" t="str">
        <f aca="false">IF(ABS(C16-D16)&lt;=MAX(E16,0.0000001),"PASS","FAIL")</f>
        <v>PASS</v>
      </c>
    </row>
    <row r="17" customFormat="false" ht="15" hidden="false" customHeight="false" outlineLevel="0" collapsed="false">
      <c r="A17" s="5" t="s">
        <v>240</v>
      </c>
      <c r="B17" s="5" t="s">
        <v>252</v>
      </c>
      <c r="C17" s="32" t="n">
        <f aca="false">'1 Cohort'!B47</f>
        <v>0.670000000000002</v>
      </c>
      <c r="D17" s="32" t="n">
        <v>0.670000000000002</v>
      </c>
      <c r="E17" s="32" t="n">
        <v>1E-009</v>
      </c>
      <c r="F17" s="5" t="str">
        <f aca="false">IF(ABS(C17-D17)&lt;=MAX(E17,0.0000001),"PASS","FAIL")</f>
        <v>PASS</v>
      </c>
    </row>
    <row r="18" customFormat="false" ht="15" hidden="false" customHeight="false" outlineLevel="0" collapsed="false">
      <c r="A18" s="5" t="s">
        <v>253</v>
      </c>
      <c r="B18" s="5" t="s">
        <v>254</v>
      </c>
      <c r="C18" s="32" t="n">
        <f aca="false">IF(ABS('2 Boundary precision'!B39/'2 Boundary precision'!C39-1)&lt;0.08,1,0)</f>
        <v>1</v>
      </c>
      <c r="D18" s="32" t="n">
        <v>1</v>
      </c>
      <c r="E18" s="32" t="n">
        <v>0</v>
      </c>
      <c r="F18" s="5" t="str">
        <f aca="false">IF(ABS(C18-D18)&lt;=MAX(E18,0.0000001),"PASS","FAIL")</f>
        <v>PASS</v>
      </c>
    </row>
    <row r="19" customFormat="false" ht="15" hidden="false" customHeight="false" outlineLevel="0" collapsed="false">
      <c r="A19" s="5" t="s">
        <v>253</v>
      </c>
      <c r="B19" s="5" t="s">
        <v>255</v>
      </c>
      <c r="C19" s="32" t="n">
        <f aca="false">IF(ABS('2 Boundary precision'!B40/'2 Boundary precision'!C40-1)&lt;0.08,1,0)</f>
        <v>1</v>
      </c>
      <c r="D19" s="32" t="n">
        <v>1</v>
      </c>
      <c r="E19" s="32" t="n">
        <v>0</v>
      </c>
      <c r="F19" s="5" t="str">
        <f aca="false">IF(ABS(C19-D19)&lt;=MAX(E19,0.0000001),"PASS","FAIL")</f>
        <v>PASS</v>
      </c>
    </row>
    <row r="20" customFormat="false" ht="15" hidden="false" customHeight="false" outlineLevel="0" collapsed="false">
      <c r="A20" s="5" t="s">
        <v>253</v>
      </c>
      <c r="B20" s="5" t="s">
        <v>256</v>
      </c>
      <c r="C20" s="32" t="n">
        <f aca="false">IF(ABS('2 Boundary precision'!B41/'2 Boundary precision'!C41-1)&lt;0.08,1,0)</f>
        <v>1</v>
      </c>
      <c r="D20" s="32" t="n">
        <v>1</v>
      </c>
      <c r="E20" s="32" t="n">
        <v>0</v>
      </c>
      <c r="F20" s="5" t="str">
        <f aca="false">IF(ABS(C20-D20)&lt;=MAX(E20,0.0000001),"PASS","FAIL")</f>
        <v>PASS</v>
      </c>
    </row>
    <row r="21" customFormat="false" ht="15" hidden="false" customHeight="false" outlineLevel="0" collapsed="false">
      <c r="A21" s="5" t="s">
        <v>253</v>
      </c>
      <c r="B21" s="5" t="s">
        <v>257</v>
      </c>
      <c r="C21" s="32" t="n">
        <f aca="false">'2 Boundary precision'!B11</f>
        <v>8.30257242363137</v>
      </c>
      <c r="D21" s="32" t="n">
        <v>8.30257242363137</v>
      </c>
      <c r="E21" s="32" t="n">
        <v>1E-009</v>
      </c>
      <c r="F21" s="5" t="str">
        <f aca="false">IF(ABS(C21-D21)&lt;=MAX(E21,0.0000001),"PASS","FAIL")</f>
        <v>PASS</v>
      </c>
    </row>
    <row r="22" customFormat="false" ht="15" hidden="false" customHeight="false" outlineLevel="0" collapsed="false">
      <c r="A22" s="5" t="s">
        <v>253</v>
      </c>
      <c r="B22" s="5" t="s">
        <v>258</v>
      </c>
      <c r="C22" s="32" t="n">
        <f aca="false">'2 Boundary precision'!B14</f>
        <v>1.36263255102404</v>
      </c>
      <c r="D22" s="32" t="n">
        <v>1.36263255102404</v>
      </c>
      <c r="E22" s="32" t="n">
        <v>1E-009</v>
      </c>
      <c r="F22" s="5" t="str">
        <f aca="false">IF(ABS(C22-D22)&lt;=MAX(E22,0.0000001),"PASS","FAIL")</f>
        <v>PASS</v>
      </c>
    </row>
    <row r="23" customFormat="false" ht="15" hidden="false" customHeight="false" outlineLevel="0" collapsed="false">
      <c r="A23" s="5" t="s">
        <v>253</v>
      </c>
      <c r="B23" s="5" t="s">
        <v>259</v>
      </c>
      <c r="C23" s="32" t="n">
        <f aca="false">'2 Boundary precision'!B15</f>
        <v>1.2533141373155</v>
      </c>
      <c r="D23" s="32" t="n">
        <v>1.2533141373155</v>
      </c>
      <c r="E23" s="32" t="n">
        <v>1E-009</v>
      </c>
      <c r="F23" s="5" t="str">
        <f aca="false">IF(ABS(C23-D23)&lt;=MAX(E23,0.0000001),"PASS","FAIL")</f>
        <v>PASS</v>
      </c>
    </row>
    <row r="24" customFormat="false" ht="15" hidden="false" customHeight="false" outlineLevel="0" collapsed="false">
      <c r="A24" s="5" t="s">
        <v>253</v>
      </c>
      <c r="B24" s="5" t="s">
        <v>260</v>
      </c>
      <c r="C24" s="32" t="n">
        <f aca="false">'2 Boundary precision'!B16</f>
        <v>1.0872234745095</v>
      </c>
      <c r="D24" s="32" t="n">
        <v>1.0872234745095</v>
      </c>
      <c r="E24" s="32" t="n">
        <v>1E-009</v>
      </c>
      <c r="F24" s="5" t="str">
        <f aca="false">IF(ABS(C24-D24)&lt;=MAX(E24,0.0000001),"PASS","FAIL")</f>
        <v>PASS</v>
      </c>
    </row>
    <row r="25" customFormat="false" ht="15" hidden="false" customHeight="false" outlineLevel="0" collapsed="false">
      <c r="A25" s="5" t="s">
        <v>253</v>
      </c>
      <c r="B25" s="5" t="s">
        <v>261</v>
      </c>
      <c r="C25" s="32" t="n">
        <f aca="false">'2 Boundary precision'!C23</f>
        <v>2.30932900923685</v>
      </c>
      <c r="D25" s="32" t="n">
        <v>2.30932900923685</v>
      </c>
      <c r="E25" s="32" t="n">
        <v>1E-009</v>
      </c>
      <c r="F25" s="5" t="str">
        <f aca="false">IF(ABS(C25-D25)&lt;=MAX(E25,0.0000001),"PASS","FAIL")</f>
        <v>PASS</v>
      </c>
    </row>
    <row r="26" customFormat="false" ht="15" hidden="false" customHeight="false" outlineLevel="0" collapsed="false">
      <c r="A26" s="5" t="s">
        <v>253</v>
      </c>
      <c r="B26" s="5" t="s">
        <v>262</v>
      </c>
      <c r="C26" s="32" t="n">
        <f aca="false">IF('2 Boundary precision'!F22&gt;5,1,0)</f>
        <v>1</v>
      </c>
      <c r="D26" s="32" t="n">
        <v>1</v>
      </c>
      <c r="E26" s="32" t="n">
        <v>0</v>
      </c>
      <c r="F26" s="5" t="str">
        <f aca="false">IF(ABS(C26-D26)&lt;=MAX(E26,0.0000001),"PASS","FAIL")</f>
        <v>PASS</v>
      </c>
    </row>
    <row r="27" customFormat="false" ht="15" hidden="false" customHeight="false" outlineLevel="0" collapsed="false">
      <c r="A27" s="5" t="s">
        <v>253</v>
      </c>
      <c r="B27" s="5" t="s">
        <v>263</v>
      </c>
      <c r="C27" s="32" t="n">
        <f aca="false">'2 Boundary precision'!B33</f>
        <v>5.6</v>
      </c>
      <c r="D27" s="32" t="n">
        <v>5.6</v>
      </c>
      <c r="E27" s="32" t="n">
        <v>1E-009</v>
      </c>
      <c r="F27" s="5" t="str">
        <f aca="false">IF(ABS(C27-D27)&lt;=MAX(E27,0.0000001),"PASS","FAIL")</f>
        <v>PASS</v>
      </c>
    </row>
    <row r="28" customFormat="false" ht="15" hidden="false" customHeight="false" outlineLevel="0" collapsed="false">
      <c r="A28" s="5" t="s">
        <v>253</v>
      </c>
      <c r="B28" s="5" t="s">
        <v>264</v>
      </c>
      <c r="C28" s="32" t="n">
        <f aca="false">'2 Boundary precision'!B34</f>
        <v>62.7137807369346</v>
      </c>
      <c r="D28" s="32" t="n">
        <v>62.7137817262912</v>
      </c>
      <c r="E28" s="32" t="n">
        <v>1E-006</v>
      </c>
      <c r="F28" s="5" t="str">
        <f aca="false">IF(ABS(C28-D28)&lt;=MAX(E28,0.0000001),"PASS","FAIL")</f>
        <v>PASS</v>
      </c>
    </row>
    <row r="29" customFormat="false" ht="15" hidden="false" customHeight="false" outlineLevel="0" collapsed="false">
      <c r="A29" s="5" t="s">
        <v>253</v>
      </c>
      <c r="B29" s="5" t="s">
        <v>265</v>
      </c>
      <c r="C29" s="32" t="n">
        <f aca="false">IF(AND('2 Boundary precision'!B34&gt;60,'2 Boundary precision'!B34&lt;66),1,0)</f>
        <v>1</v>
      </c>
      <c r="D29" s="32" t="n">
        <v>1</v>
      </c>
      <c r="E29" s="32" t="n">
        <v>0</v>
      </c>
      <c r="F29" s="5" t="str">
        <f aca="false">IF(ABS(C29-D29)&lt;=MAX(E29,0.0000001),"PASS","FAIL")</f>
        <v>PASS</v>
      </c>
    </row>
    <row r="30" customFormat="false" ht="15" hidden="false" customHeight="false" outlineLevel="0" collapsed="false">
      <c r="A30" s="5" t="s">
        <v>266</v>
      </c>
      <c r="B30" s="5" t="s">
        <v>267</v>
      </c>
      <c r="C30" s="32" t="n">
        <f aca="false">'3 One fund joins'!B26</f>
        <v>15.28</v>
      </c>
      <c r="D30" s="32" t="n">
        <v>15.28</v>
      </c>
      <c r="E30" s="32" t="n">
        <v>1E-006</v>
      </c>
      <c r="F30" s="5" t="str">
        <f aca="false">IF(ABS(C30-D30)&lt;=MAX(E30,0.0000001),"PASS","FAIL")</f>
        <v>PASS</v>
      </c>
    </row>
    <row r="31" customFormat="false" ht="15" hidden="false" customHeight="false" outlineLevel="0" collapsed="false">
      <c r="A31" s="5" t="s">
        <v>266</v>
      </c>
      <c r="B31" s="5" t="s">
        <v>268</v>
      </c>
      <c r="C31" s="32" t="n">
        <f aca="false">'3 One fund joins'!D26</f>
        <v>18.42</v>
      </c>
      <c r="D31" s="32" t="n">
        <v>18.42</v>
      </c>
      <c r="E31" s="32" t="n">
        <v>1E-006</v>
      </c>
      <c r="F31" s="5" t="str">
        <f aca="false">IF(ABS(C31-D31)&lt;=MAX(E31,0.0000001),"PASS","FAIL")</f>
        <v>PASS</v>
      </c>
    </row>
    <row r="32" customFormat="false" ht="15" hidden="false" customHeight="false" outlineLevel="0" collapsed="false">
      <c r="A32" s="5" t="s">
        <v>266</v>
      </c>
      <c r="B32" s="5" t="s">
        <v>269</v>
      </c>
      <c r="C32" s="32" t="n">
        <f aca="false">'3 One fund joins'!E26</f>
        <v>2</v>
      </c>
      <c r="D32" s="32" t="n">
        <v>2</v>
      </c>
      <c r="E32" s="32" t="n">
        <v>0</v>
      </c>
      <c r="F32" s="5" t="str">
        <f aca="false">IF(ABS(C32-D32)&lt;=MAX(E32,0.0000001),"PASS","FAIL")</f>
        <v>PASS</v>
      </c>
    </row>
    <row r="33" customFormat="false" ht="15" hidden="false" customHeight="false" outlineLevel="0" collapsed="false">
      <c r="A33" s="5" t="s">
        <v>266</v>
      </c>
      <c r="B33" s="5" t="s">
        <v>270</v>
      </c>
      <c r="C33" s="32" t="n">
        <f aca="false">'3 One fund joins'!B27</f>
        <v>15.28</v>
      </c>
      <c r="D33" s="32" t="n">
        <v>15.28</v>
      </c>
      <c r="E33" s="32" t="n">
        <v>1E-006</v>
      </c>
      <c r="F33" s="5" t="str">
        <f aca="false">IF(ABS(C33-D33)&lt;=MAX(E33,0.0000001),"PASS","FAIL")</f>
        <v>PASS</v>
      </c>
    </row>
    <row r="34" customFormat="false" ht="15" hidden="false" customHeight="false" outlineLevel="0" collapsed="false">
      <c r="A34" s="5" t="s">
        <v>266</v>
      </c>
      <c r="B34" s="5" t="s">
        <v>271</v>
      </c>
      <c r="C34" s="32" t="n">
        <f aca="false">'3 One fund joins'!D27</f>
        <v>15.28</v>
      </c>
      <c r="D34" s="32" t="n">
        <v>15.28</v>
      </c>
      <c r="E34" s="32" t="n">
        <v>1E-006</v>
      </c>
      <c r="F34" s="5" t="str">
        <f aca="false">IF(ABS(C34-D34)&lt;=MAX(E34,0.0000001),"PASS","FAIL")</f>
        <v>PASS</v>
      </c>
    </row>
    <row r="35" customFormat="false" ht="15" hidden="false" customHeight="false" outlineLevel="0" collapsed="false">
      <c r="A35" s="5" t="s">
        <v>266</v>
      </c>
      <c r="B35" s="5" t="s">
        <v>272</v>
      </c>
      <c r="C35" s="32" t="n">
        <f aca="false">'3 One fund joins'!E27</f>
        <v>1</v>
      </c>
      <c r="D35" s="32" t="n">
        <v>1</v>
      </c>
      <c r="E35" s="32" t="n">
        <v>0</v>
      </c>
      <c r="F35" s="5" t="str">
        <f aca="false">IF(ABS(C35-D35)&lt;=MAX(E35,0.0000001),"PASS","FAIL")</f>
        <v>PASS</v>
      </c>
    </row>
    <row r="36" customFormat="false" ht="15" hidden="false" customHeight="false" outlineLevel="0" collapsed="false">
      <c r="A36" s="5" t="s">
        <v>266</v>
      </c>
      <c r="B36" s="5" t="s">
        <v>273</v>
      </c>
      <c r="C36" s="32" t="n">
        <f aca="false">'3 One fund joins'!B28</f>
        <v>13.6525</v>
      </c>
      <c r="D36" s="32" t="n">
        <v>13.6525</v>
      </c>
      <c r="E36" s="32" t="n">
        <v>1E-006</v>
      </c>
      <c r="F36" s="5" t="str">
        <f aca="false">IF(ABS(C36-D36)&lt;=MAX(E36,0.0000001),"PASS","FAIL")</f>
        <v>PASS</v>
      </c>
    </row>
    <row r="37" customFormat="false" ht="15" hidden="false" customHeight="false" outlineLevel="0" collapsed="false">
      <c r="A37" s="5" t="s">
        <v>266</v>
      </c>
      <c r="B37" s="5" t="s">
        <v>274</v>
      </c>
      <c r="C37" s="32" t="n">
        <f aca="false">'3 One fund joins'!D28</f>
        <v>15.28</v>
      </c>
      <c r="D37" s="32" t="n">
        <v>15.28</v>
      </c>
      <c r="E37" s="32" t="n">
        <v>1E-006</v>
      </c>
      <c r="F37" s="5" t="str">
        <f aca="false">IF(ABS(C37-D37)&lt;=MAX(E37,0.0000001),"PASS","FAIL")</f>
        <v>PASS</v>
      </c>
    </row>
    <row r="38" customFormat="false" ht="15" hidden="false" customHeight="false" outlineLevel="0" collapsed="false">
      <c r="A38" s="5" t="s">
        <v>266</v>
      </c>
      <c r="B38" s="5" t="s">
        <v>275</v>
      </c>
      <c r="C38" s="32" t="n">
        <f aca="false">'3 One fund joins'!E28</f>
        <v>1</v>
      </c>
      <c r="D38" s="32" t="n">
        <v>1</v>
      </c>
      <c r="E38" s="32" t="n">
        <v>0</v>
      </c>
      <c r="F38" s="5" t="str">
        <f aca="false">IF(ABS(C38-D38)&lt;=MAX(E38,0.0000001),"PASS","FAIL")</f>
        <v>PASS</v>
      </c>
    </row>
    <row r="39" customFormat="false" ht="15" hidden="false" customHeight="false" outlineLevel="0" collapsed="false">
      <c r="A39" s="5" t="s">
        <v>266</v>
      </c>
      <c r="B39" s="5" t="s">
        <v>276</v>
      </c>
      <c r="C39" s="32" t="n">
        <f aca="false">IF(AND('3 One fund joins'!C26&lt;&gt;'3 One fund joins'!E26,'3 One fund joins'!C27='3 One fund joins'!E27,'3 One fund joins'!C28='3 One fund joins'!E28),1,0)</f>
        <v>1</v>
      </c>
      <c r="D39" s="32" t="n">
        <v>1</v>
      </c>
      <c r="E39" s="32" t="n">
        <v>0</v>
      </c>
      <c r="F39" s="5" t="str">
        <f aca="false">IF(ABS(C39-D39)&lt;=MAX(E39,0.0000001),"PASS","FAIL")</f>
        <v>PASS</v>
      </c>
    </row>
    <row r="40" customFormat="false" ht="15" hidden="false" customHeight="false" outlineLevel="0" collapsed="false">
      <c r="A40" s="5" t="s">
        <v>266</v>
      </c>
      <c r="B40" s="5" t="s">
        <v>277</v>
      </c>
      <c r="C40" s="32" t="n">
        <f aca="false">'3 One fund joins'!C35</f>
        <v>3</v>
      </c>
      <c r="D40" s="32" t="n">
        <v>3</v>
      </c>
      <c r="E40" s="32" t="n">
        <v>0</v>
      </c>
      <c r="F40" s="5" t="str">
        <f aca="false">IF(ABS(C40-D40)&lt;=MAX(E40,0.0000001),"PASS","FAIL")</f>
        <v>PASS</v>
      </c>
    </row>
    <row r="41" customFormat="false" ht="15" hidden="false" customHeight="false" outlineLevel="0" collapsed="false">
      <c r="A41" s="5" t="s">
        <v>266</v>
      </c>
      <c r="B41" s="5" t="s">
        <v>278</v>
      </c>
      <c r="C41" s="32" t="n">
        <f aca="false">'3 One fund joins'!C36</f>
        <v>0</v>
      </c>
      <c r="D41" s="32" t="n">
        <v>0</v>
      </c>
      <c r="E41" s="32" t="n">
        <v>0</v>
      </c>
      <c r="F41" s="5" t="str">
        <f aca="false">IF(ABS(C41-D41)&lt;=MAX(E41,0.0000001),"PASS","FAIL")</f>
        <v>PASS</v>
      </c>
    </row>
    <row r="42" customFormat="false" ht="15" hidden="false" customHeight="false" outlineLevel="0" collapsed="false">
      <c r="A42" s="5" t="s">
        <v>266</v>
      </c>
      <c r="B42" s="5" t="s">
        <v>279</v>
      </c>
      <c r="C42" s="32" t="n">
        <f aca="false">'3 One fund joins'!C37</f>
        <v>3</v>
      </c>
      <c r="D42" s="32" t="n">
        <v>3</v>
      </c>
      <c r="E42" s="32" t="n">
        <v>0</v>
      </c>
      <c r="F42" s="5" t="str">
        <f aca="false">IF(ABS(C42-D42)&lt;=MAX(E42,0.0000001),"PASS","FAIL")</f>
        <v>PASS</v>
      </c>
    </row>
    <row r="43" customFormat="false" ht="15" hidden="false" customHeight="false" outlineLevel="0" collapsed="false">
      <c r="A43" s="5" t="s">
        <v>266</v>
      </c>
      <c r="B43" s="5" t="s">
        <v>280</v>
      </c>
      <c r="C43" s="32" t="n">
        <f aca="false">'3 One fund joins'!C38</f>
        <v>0</v>
      </c>
      <c r="D43" s="32" t="n">
        <v>0</v>
      </c>
      <c r="E43" s="32" t="n">
        <v>0</v>
      </c>
      <c r="F43" s="5" t="str">
        <f aca="false">IF(ABS(C43-D43)&lt;=MAX(E43,0.0000001),"PASS","FAIL")</f>
        <v>PASS</v>
      </c>
    </row>
    <row r="44" customFormat="false" ht="15" hidden="false" customHeight="false" outlineLevel="0" collapsed="false">
      <c r="A44" s="5" t="s">
        <v>266</v>
      </c>
      <c r="B44" s="5" t="s">
        <v>281</v>
      </c>
      <c r="C44" s="32" t="n">
        <f aca="false">'3 One fund joins'!C39</f>
        <v>3</v>
      </c>
      <c r="D44" s="32" t="n">
        <v>3</v>
      </c>
      <c r="E44" s="32" t="n">
        <v>0</v>
      </c>
      <c r="F44" s="5" t="str">
        <f aca="false">IF(ABS(C44-D44)&lt;=MAX(E44,0.0000001),"PASS","FAIL")</f>
        <v>PASS</v>
      </c>
    </row>
    <row r="45" customFormat="false" ht="15" hidden="false" customHeight="false" outlineLevel="0" collapsed="false">
      <c r="A45" s="5" t="s">
        <v>266</v>
      </c>
      <c r="B45" s="5" t="s">
        <v>282</v>
      </c>
      <c r="C45" s="32" t="n">
        <f aca="false">'3 One fund joins'!C40</f>
        <v>0</v>
      </c>
      <c r="D45" s="32" t="n">
        <v>0</v>
      </c>
      <c r="E45" s="32" t="n">
        <v>0</v>
      </c>
      <c r="F45" s="5" t="str">
        <f aca="false">IF(ABS(C45-D45)&lt;=MAX(E45,0.0000001),"PASS","FAIL")</f>
        <v>PASS</v>
      </c>
    </row>
    <row r="46" customFormat="false" ht="15" hidden="false" customHeight="false" outlineLevel="0" collapsed="false">
      <c r="A46" s="5" t="s">
        <v>266</v>
      </c>
      <c r="B46" s="5" t="s">
        <v>283</v>
      </c>
      <c r="C46" s="32" t="n">
        <f aca="false">'3 One fund joins'!C41</f>
        <v>3</v>
      </c>
      <c r="D46" s="32" t="n">
        <v>3</v>
      </c>
      <c r="E46" s="32" t="n">
        <v>0</v>
      </c>
      <c r="F46" s="5" t="str">
        <f aca="false">IF(ABS(C46-D46)&lt;=MAX(E46,0.0000001),"PASS","FAIL")</f>
        <v>PASS</v>
      </c>
    </row>
    <row r="47" customFormat="false" ht="15" hidden="false" customHeight="false" outlineLevel="0" collapsed="false">
      <c r="A47" s="5" t="s">
        <v>266</v>
      </c>
      <c r="B47" s="5" t="s">
        <v>284</v>
      </c>
      <c r="C47" s="32" t="n">
        <f aca="false">'3 One fund joins'!C42</f>
        <v>2</v>
      </c>
      <c r="D47" s="32" t="n">
        <v>2</v>
      </c>
      <c r="E47" s="32" t="n">
        <v>0</v>
      </c>
      <c r="F47" s="5" t="str">
        <f aca="false">IF(ABS(C47-D47)&lt;=MAX(E47,0.0000001),"PASS","FAIL")</f>
        <v>PASS</v>
      </c>
    </row>
    <row r="48" customFormat="false" ht="15" hidden="false" customHeight="false" outlineLevel="0" collapsed="false">
      <c r="A48" s="5" t="s">
        <v>266</v>
      </c>
      <c r="B48" s="5" t="s">
        <v>285</v>
      </c>
      <c r="C48" s="32" t="n">
        <f aca="false">'3 One fund joins'!C43</f>
        <v>2</v>
      </c>
      <c r="D48" s="32" t="n">
        <v>2</v>
      </c>
      <c r="E48" s="32" t="n">
        <v>0</v>
      </c>
      <c r="F48" s="5" t="str">
        <f aca="false">IF(ABS(C48-D48)&lt;=MAX(E48,0.0000001),"PASS","FAIL")</f>
        <v>PASS</v>
      </c>
    </row>
    <row r="49" customFormat="false" ht="15" hidden="false" customHeight="false" outlineLevel="0" collapsed="false">
      <c r="A49" s="5" t="s">
        <v>266</v>
      </c>
      <c r="B49" s="5" t="s">
        <v>286</v>
      </c>
      <c r="C49" s="32" t="n">
        <f aca="false">'3 One fund joins'!C44</f>
        <v>0</v>
      </c>
      <c r="D49" s="32" t="n">
        <v>0</v>
      </c>
      <c r="E49" s="32" t="n">
        <v>0</v>
      </c>
      <c r="F49" s="5" t="str">
        <f aca="false">IF(ABS(C49-D49)&lt;=MAX(E49,0.0000001),"PASS","FAIL")</f>
        <v>PASS</v>
      </c>
    </row>
    <row r="50" customFormat="false" ht="15" hidden="false" customHeight="false" outlineLevel="0" collapsed="false">
      <c r="A50" s="5" t="s">
        <v>266</v>
      </c>
      <c r="B50" s="5" t="s">
        <v>287</v>
      </c>
      <c r="C50" s="32" t="n">
        <f aca="false">'3 One fund joins'!C45</f>
        <v>2</v>
      </c>
      <c r="D50" s="32" t="n">
        <v>2</v>
      </c>
      <c r="E50" s="32" t="n">
        <v>0</v>
      </c>
      <c r="F50" s="5" t="str">
        <f aca="false">IF(ABS(C50-D50)&lt;=MAX(E50,0.0000001),"PASS","FAIL")</f>
        <v>PASS</v>
      </c>
    </row>
    <row r="51" customFormat="false" ht="15" hidden="false" customHeight="false" outlineLevel="0" collapsed="false">
      <c r="A51" s="5" t="s">
        <v>266</v>
      </c>
      <c r="B51" s="5" t="s">
        <v>288</v>
      </c>
      <c r="C51" s="32" t="n">
        <f aca="false">'3 One fund joins'!C46</f>
        <v>3</v>
      </c>
      <c r="D51" s="32" t="n">
        <v>3</v>
      </c>
      <c r="E51" s="32" t="n">
        <v>0</v>
      </c>
      <c r="F51" s="5" t="str">
        <f aca="false">IF(ABS(C51-D51)&lt;=MAX(E51,0.0000001),"PASS","FAIL")</f>
        <v>PASS</v>
      </c>
    </row>
    <row r="52" customFormat="false" ht="15" hidden="false" customHeight="false" outlineLevel="0" collapsed="false">
      <c r="A52" s="5" t="s">
        <v>266</v>
      </c>
      <c r="B52" s="5" t="s">
        <v>289</v>
      </c>
      <c r="C52" s="32" t="n">
        <f aca="false">IF(AND('3 One fund joins'!B59&gt;1.25,'3 One fund joins'!B59&lt;1.6),1,0)</f>
        <v>1</v>
      </c>
      <c r="D52" s="32" t="n">
        <v>1</v>
      </c>
      <c r="E52" s="32" t="n">
        <v>0</v>
      </c>
      <c r="F52" s="5" t="str">
        <f aca="false">IF(ABS(C52-D52)&lt;=MAX(E52,0.0000001),"PASS","FAIL")</f>
        <v>PASS</v>
      </c>
    </row>
    <row r="53" customFormat="false" ht="15" hidden="false" customHeight="false" outlineLevel="0" collapsed="false">
      <c r="A53" s="5" t="s">
        <v>290</v>
      </c>
      <c r="B53" s="5" t="s">
        <v>291</v>
      </c>
      <c r="C53" s="32" t="n">
        <f aca="false">'4 The three biases'!B21</f>
        <v>0.56265625</v>
      </c>
      <c r="D53" s="32" t="n">
        <v>0.56265625</v>
      </c>
      <c r="E53" s="32" t="n">
        <v>0.002</v>
      </c>
      <c r="F53" s="5" t="str">
        <f aca="false">IF(ABS(C53-D53)&lt;=MAX(E53,0.0000001),"PASS","FAIL")</f>
        <v>PASS</v>
      </c>
    </row>
    <row r="54" customFormat="false" ht="15" hidden="false" customHeight="false" outlineLevel="0" collapsed="false">
      <c r="A54" s="5" t="s">
        <v>290</v>
      </c>
      <c r="B54" s="5" t="s">
        <v>292</v>
      </c>
      <c r="C54" s="32" t="n">
        <f aca="false">'4 The three biases'!B22</f>
        <v>0.67625</v>
      </c>
      <c r="D54" s="32" t="n">
        <v>0.676289154945881</v>
      </c>
      <c r="E54" s="32" t="n">
        <v>0.002</v>
      </c>
      <c r="F54" s="5" t="str">
        <f aca="false">IF(ABS(C54-D54)&lt;=MAX(E54,0.0000001),"PASS","FAIL")</f>
        <v>PASS</v>
      </c>
    </row>
    <row r="55" customFormat="false" ht="15" hidden="false" customHeight="false" outlineLevel="0" collapsed="false">
      <c r="A55" s="5" t="s">
        <v>290</v>
      </c>
      <c r="B55" s="5" t="s">
        <v>293</v>
      </c>
      <c r="C55" s="32" t="n">
        <f aca="false">'4 The three biases'!B23</f>
        <v>11.7962514699158</v>
      </c>
      <c r="D55" s="32" t="n">
        <v>11.7971561567791</v>
      </c>
      <c r="E55" s="32" t="n">
        <v>0.02</v>
      </c>
      <c r="F55" s="5" t="str">
        <f aca="false">IF(ABS(C55-D55)&lt;=MAX(E55,0.0000001),"PASS","FAIL")</f>
        <v>PASS</v>
      </c>
    </row>
    <row r="56" customFormat="false" ht="15" hidden="false" customHeight="false" outlineLevel="0" collapsed="false">
      <c r="A56" s="5" t="s">
        <v>290</v>
      </c>
      <c r="B56" s="5" t="s">
        <v>294</v>
      </c>
      <c r="C56" s="32" t="n">
        <f aca="false">'4 The three biases'!B24</f>
        <v>3.79625146991576</v>
      </c>
      <c r="D56" s="32" t="n">
        <v>3.79715615677909</v>
      </c>
      <c r="E56" s="32" t="n">
        <v>0.02</v>
      </c>
      <c r="F56" s="5" t="str">
        <f aca="false">IF(ABS(C56-D56)&lt;=MAX(E56,0.0000001),"PASS","FAIL")</f>
        <v>PASS</v>
      </c>
    </row>
    <row r="57" customFormat="false" ht="15" hidden="false" customHeight="false" outlineLevel="0" collapsed="false">
      <c r="A57" s="5" t="s">
        <v>290</v>
      </c>
      <c r="B57" s="5" t="s">
        <v>295</v>
      </c>
      <c r="C57" s="32" t="n">
        <f aca="false">'4 The three biases'!B34</f>
        <v>5.03667493305037</v>
      </c>
      <c r="D57" s="32" t="n">
        <v>5.03667493305037</v>
      </c>
      <c r="E57" s="32" t="n">
        <v>1E-006</v>
      </c>
      <c r="F57" s="5" t="str">
        <f aca="false">IF(ABS(C57-D57)&lt;=MAX(E57,0.0000001),"PASS","FAIL")</f>
        <v>PASS</v>
      </c>
    </row>
    <row r="58" customFormat="false" ht="15" hidden="false" customHeight="false" outlineLevel="0" collapsed="false">
      <c r="A58" s="5" t="s">
        <v>290</v>
      </c>
      <c r="B58" s="5" t="s">
        <v>296</v>
      </c>
      <c r="C58" s="32" t="n">
        <f aca="false">'4 The three biases'!B35</f>
        <v>3.79715615677909</v>
      </c>
      <c r="D58" s="32" t="n">
        <v>3.79715615677909</v>
      </c>
      <c r="E58" s="32" t="n">
        <v>1E-006</v>
      </c>
      <c r="F58" s="5" t="str">
        <f aca="false">IF(ABS(C58-D58)&lt;=MAX(E58,0.0000001),"PASS","FAIL")</f>
        <v>PASS</v>
      </c>
    </row>
    <row r="59" customFormat="false" ht="15" hidden="false" customHeight="false" outlineLevel="0" collapsed="false">
      <c r="A59" s="5" t="s">
        <v>290</v>
      </c>
      <c r="B59" s="5" t="s">
        <v>297</v>
      </c>
      <c r="C59" s="32" t="n">
        <f aca="false">'4 The three biases'!B36</f>
        <v>0.753901374865861</v>
      </c>
      <c r="D59" s="32" t="n">
        <v>0.753901374865861</v>
      </c>
      <c r="E59" s="32" t="n">
        <v>1E-006</v>
      </c>
      <c r="F59" s="5" t="str">
        <f aca="false">IF(ABS(C59-D59)&lt;=MAX(E59,0.0000001),"PASS","FAIL")</f>
        <v>PASS</v>
      </c>
    </row>
    <row r="60" customFormat="false" ht="15" hidden="false" customHeight="false" outlineLevel="0" collapsed="false">
      <c r="A60" s="5" t="s">
        <v>290</v>
      </c>
      <c r="B60" s="5" t="s">
        <v>298</v>
      </c>
      <c r="C60" s="32" t="n">
        <f aca="false">IF('4 The three biases'!B36&lt;0.85,1,0)</f>
        <v>1</v>
      </c>
      <c r="D60" s="32" t="n">
        <v>1</v>
      </c>
      <c r="E60" s="32" t="n">
        <v>0</v>
      </c>
      <c r="F60" s="5" t="str">
        <f aca="false">IF(ABS(C60-D60)&lt;=MAX(E60,0.0000001),"PASS","FAIL")</f>
        <v>PASS</v>
      </c>
    </row>
    <row r="61" customFormat="false" ht="15" hidden="false" customHeight="false" outlineLevel="0" collapsed="false">
      <c r="A61" s="5" t="s">
        <v>299</v>
      </c>
      <c r="B61" s="5" t="s">
        <v>300</v>
      </c>
      <c r="C61" s="32" t="n">
        <f aca="false">'5 Reported to true'!C8</f>
        <v>8.20284384322091</v>
      </c>
      <c r="D61" s="32" t="n">
        <v>8.20284384322091</v>
      </c>
      <c r="E61" s="32" t="n">
        <v>1E-006</v>
      </c>
      <c r="F61" s="5" t="str">
        <f aca="false">IF(ABS(C61-D61)&lt;=MAX(E61,0.0000001),"PASS","FAIL")</f>
        <v>PASS</v>
      </c>
    </row>
    <row r="62" customFormat="false" ht="15" hidden="false" customHeight="false" outlineLevel="0" collapsed="false">
      <c r="A62" s="5" t="s">
        <v>299</v>
      </c>
      <c r="B62" s="5" t="s">
        <v>301</v>
      </c>
      <c r="C62" s="32" t="n">
        <f aca="false">'5 Reported to true'!D8</f>
        <v>0.56265625</v>
      </c>
      <c r="D62" s="32" t="n">
        <v>0.56265625</v>
      </c>
      <c r="E62" s="32" t="n">
        <v>1E-006</v>
      </c>
      <c r="F62" s="5" t="str">
        <f aca="false">IF(ABS(C62-D62)&lt;=MAX(E62,0.0000001),"PASS","FAIL")</f>
        <v>PASS</v>
      </c>
    </row>
    <row r="63" customFormat="false" ht="15" hidden="false" customHeight="false" outlineLevel="0" collapsed="false">
      <c r="A63" s="5" t="s">
        <v>299</v>
      </c>
      <c r="B63" s="5" t="s">
        <v>302</v>
      </c>
      <c r="C63" s="32" t="n">
        <f aca="false">'5 Reported to true'!C9</f>
        <v>6.37100349171705</v>
      </c>
      <c r="D63" s="32" t="n">
        <v>6.37100349171705</v>
      </c>
      <c r="E63" s="32" t="n">
        <v>1E-006</v>
      </c>
      <c r="F63" s="5" t="str">
        <f aca="false">IF(ABS(C63-D63)&lt;=MAX(E63,0.0000001),"PASS","FAIL")</f>
        <v>PASS</v>
      </c>
    </row>
    <row r="64" customFormat="false" ht="15" hidden="false" customHeight="false" outlineLevel="0" collapsed="false">
      <c r="A64" s="5" t="s">
        <v>299</v>
      </c>
      <c r="B64" s="5" t="s">
        <v>303</v>
      </c>
      <c r="C64" s="32" t="n">
        <f aca="false">'5 Reported to true'!D9</f>
        <v>0.4295309375</v>
      </c>
      <c r="D64" s="32" t="n">
        <v>0.4295309375</v>
      </c>
      <c r="E64" s="32" t="n">
        <v>1E-006</v>
      </c>
      <c r="F64" s="5" t="str">
        <f aca="false">IF(ABS(C64-D64)&lt;=MAX(E64,0.0000001),"PASS","FAIL")</f>
        <v>PASS</v>
      </c>
    </row>
    <row r="65" customFormat="false" ht="15" hidden="false" customHeight="false" outlineLevel="0" collapsed="false">
      <c r="A65" s="5" t="s">
        <v>299</v>
      </c>
      <c r="B65" s="5" t="s">
        <v>304</v>
      </c>
      <c r="C65" s="32" t="n">
        <f aca="false">'5 Reported to true'!C10</f>
        <v>10.1849223756309</v>
      </c>
      <c r="D65" s="32" t="n">
        <v>10.1849223756309</v>
      </c>
      <c r="E65" s="32" t="n">
        <v>1E-006</v>
      </c>
      <c r="F65" s="5" t="str">
        <f aca="false">IF(ABS(C65-D65)&lt;=MAX(E65,0.0000001),"PASS","FAIL")</f>
        <v>PASS</v>
      </c>
    </row>
    <row r="66" customFormat="false" ht="15" hidden="false" customHeight="false" outlineLevel="0" collapsed="false">
      <c r="A66" s="5" t="s">
        <v>299</v>
      </c>
      <c r="B66" s="5" t="s">
        <v>305</v>
      </c>
      <c r="C66" s="32" t="n">
        <f aca="false">'5 Reported to true'!D10</f>
        <v>0.7221875</v>
      </c>
      <c r="D66" s="32" t="n">
        <v>0.7221875</v>
      </c>
      <c r="E66" s="32" t="n">
        <v>1E-006</v>
      </c>
      <c r="F66" s="5" t="str">
        <f aca="false">IF(ABS(C66-D66)&lt;=MAX(E66,0.0000001),"PASS","FAIL")</f>
        <v>PASS</v>
      </c>
    </row>
    <row r="67" customFormat="false" ht="15" hidden="false" customHeight="false" outlineLevel="0" collapsed="false">
      <c r="A67" s="5" t="s">
        <v>306</v>
      </c>
      <c r="B67" s="5" t="s">
        <v>307</v>
      </c>
      <c r="C67" s="32" t="n">
        <f aca="false">'6 A dozen routes'!F12</f>
        <v>0.968323647975922</v>
      </c>
      <c r="D67" s="32" t="n">
        <v>0.968323647975922</v>
      </c>
      <c r="E67" s="32" t="n">
        <v>1E-006</v>
      </c>
      <c r="F67" s="5" t="str">
        <f aca="false">IF(ABS(C67-D67)&lt;=MAX(E67,0.0000001),"PASS","FAIL")</f>
        <v>PASS</v>
      </c>
    </row>
    <row r="68" customFormat="false" ht="15" hidden="false" customHeight="false" outlineLevel="0" collapsed="false">
      <c r="A68" s="5" t="s">
        <v>306</v>
      </c>
      <c r="B68" s="5" t="s">
        <v>308</v>
      </c>
      <c r="C68" s="32" t="n">
        <f aca="false">'6 A dozen routes'!F13</f>
        <v>0.940973600373002</v>
      </c>
      <c r="D68" s="32" t="n">
        <v>0.940973600373002</v>
      </c>
      <c r="E68" s="32" t="n">
        <v>1E-006</v>
      </c>
      <c r="F68" s="5" t="str">
        <f aca="false">IF(ABS(C68-D68)&lt;=MAX(E68,0.0000001),"PASS","FAIL")</f>
        <v>PASS</v>
      </c>
    </row>
    <row r="69" customFormat="false" ht="15" hidden="false" customHeight="false" outlineLevel="0" collapsed="false">
      <c r="A69" s="5" t="s">
        <v>306</v>
      </c>
      <c r="B69" s="5" t="s">
        <v>309</v>
      </c>
      <c r="C69" s="32" t="n">
        <f aca="false">'6 A dozen routes'!F14</f>
        <v>0.893224418060866</v>
      </c>
      <c r="D69" s="32" t="n">
        <v>0.893224418060866</v>
      </c>
      <c r="E69" s="32" t="n">
        <v>1E-006</v>
      </c>
      <c r="F69" s="5" t="str">
        <f aca="false">IF(ABS(C69-D69)&lt;=MAX(E69,0.0000001),"PASS","FAIL")</f>
        <v>PASS</v>
      </c>
    </row>
    <row r="70" customFormat="false" ht="15" hidden="false" customHeight="false" outlineLevel="0" collapsed="false">
      <c r="A70" s="5" t="s">
        <v>306</v>
      </c>
      <c r="B70" s="5" t="s">
        <v>310</v>
      </c>
      <c r="C70" s="32" t="n">
        <f aca="false">'6 A dozen routes'!F15</f>
        <v>0.74992291270517</v>
      </c>
      <c r="D70" s="32" t="n">
        <v>0.74992291270517</v>
      </c>
      <c r="E70" s="32" t="n">
        <v>1E-006</v>
      </c>
      <c r="F70" s="5" t="str">
        <f aca="false">IF(ABS(C70-D70)&lt;=MAX(E70,0.0000001),"PASS","FAIL")</f>
        <v>PASS</v>
      </c>
    </row>
    <row r="71" customFormat="false" ht="15" hidden="false" customHeight="false" outlineLevel="0" collapsed="false">
      <c r="A71" s="5" t="s">
        <v>306</v>
      </c>
      <c r="B71" s="5" t="s">
        <v>311</v>
      </c>
      <c r="C71" s="32" t="n">
        <f aca="false">'6 A dozen routes'!F16</f>
        <v>0.557868496160959</v>
      </c>
      <c r="D71" s="32" t="n">
        <v>0.55786849616096</v>
      </c>
      <c r="E71" s="32" t="n">
        <v>1E-006</v>
      </c>
      <c r="F71" s="5" t="str">
        <f aca="false">IF(ABS(C71-D71)&lt;=MAX(E71,0.0000001),"PASS","FAIL")</f>
        <v>PASS</v>
      </c>
    </row>
    <row r="72" customFormat="false" ht="15" hidden="false" customHeight="false" outlineLevel="0" collapsed="false">
      <c r="A72" s="5" t="s">
        <v>306</v>
      </c>
      <c r="B72" s="5" t="s">
        <v>312</v>
      </c>
      <c r="C72" s="32" t="n">
        <f aca="false">'6 A dozen routes'!F17</f>
        <v>0.180639060349285</v>
      </c>
      <c r="D72" s="32" t="n">
        <v>0.180639060349284</v>
      </c>
      <c r="E72" s="32" t="n">
        <v>1E-006</v>
      </c>
      <c r="F72" s="5" t="str">
        <f aca="false">IF(ABS(C72-D72)&lt;=MAX(E72,0.0000001),"PASS","FAIL")</f>
        <v>PASS</v>
      </c>
    </row>
    <row r="73" customFormat="false" ht="15" hidden="false" customHeight="false" outlineLevel="0" collapsed="false">
      <c r="A73" s="5" t="s">
        <v>306</v>
      </c>
      <c r="B73" s="5" t="s">
        <v>313</v>
      </c>
      <c r="C73" s="32" t="n">
        <f aca="false">'6 A dozen routes'!F18</f>
        <v>0.0152397393930241</v>
      </c>
      <c r="D73" s="32" t="n">
        <v>0.0152397393930241</v>
      </c>
      <c r="E73" s="32" t="n">
        <v>1E-006</v>
      </c>
      <c r="F73" s="5" t="str">
        <f aca="false">IF(ABS(C73-D73)&lt;=MAX(E73,0.0000001),"PASS","FAIL")</f>
        <v>PASS</v>
      </c>
    </row>
    <row r="74" customFormat="false" ht="15" hidden="false" customHeight="false" outlineLevel="0" collapsed="false">
      <c r="A74" s="5" t="s">
        <v>306</v>
      </c>
      <c r="B74" s="5" t="s">
        <v>314</v>
      </c>
      <c r="C74" s="32" t="n">
        <f aca="false">'6 A dozen routes'!B20</f>
        <v>0.819629656847571</v>
      </c>
      <c r="D74" s="32" t="n">
        <v>0.819629656847571</v>
      </c>
      <c r="E74" s="32" t="n">
        <v>1E-009</v>
      </c>
      <c r="F74" s="5" t="str">
        <f aca="false">IF(ABS(C74-D74)&lt;=MAX(E74,0.0000001),"PASS","FAIL")</f>
        <v>PASS</v>
      </c>
    </row>
    <row r="75" customFormat="false" ht="15" hidden="false" customHeight="false" outlineLevel="0" collapsed="false">
      <c r="A75" s="5" t="s">
        <v>315</v>
      </c>
      <c r="B75" s="5" t="s">
        <v>316</v>
      </c>
      <c r="C75" s="32" t="n">
        <f aca="false">'7 Meridian restated'!B15</f>
        <v>6.60374853008424</v>
      </c>
      <c r="D75" s="32" t="n">
        <v>6.60284384322091</v>
      </c>
      <c r="E75" s="32" t="n">
        <v>0.02</v>
      </c>
      <c r="F75" s="5" t="str">
        <f aca="false">IF(ABS(C75-D75)&lt;=MAX(E75,0.0000001),"PASS","FAIL")</f>
        <v>PASS</v>
      </c>
    </row>
    <row r="76" customFormat="false" ht="15" hidden="false" customHeight="false" outlineLevel="0" collapsed="false">
      <c r="A76" s="5" t="s">
        <v>315</v>
      </c>
      <c r="B76" s="5" t="s">
        <v>317</v>
      </c>
      <c r="C76" s="32" t="n">
        <f aca="false">'7 Meridian restated'!B17</f>
        <v>4.46625146991576</v>
      </c>
      <c r="D76" s="32" t="n">
        <v>4.46715615677909</v>
      </c>
      <c r="E76" s="32" t="n">
        <v>0.02</v>
      </c>
      <c r="F76" s="5" t="str">
        <f aca="false">IF(ABS(C76-D76)&lt;=MAX(E76,0.0000001),"PASS","FAIL")</f>
        <v>PASS</v>
      </c>
    </row>
    <row r="77" customFormat="false" ht="15" hidden="false" customHeight="false" outlineLevel="0" collapsed="false">
      <c r="A77" s="5" t="s">
        <v>315</v>
      </c>
      <c r="B77" s="5" t="s">
        <v>318</v>
      </c>
      <c r="C77" s="32" t="n">
        <f aca="false">'7 Meridian restated'!B19</f>
        <v>0.704689336212778</v>
      </c>
      <c r="D77" s="32" t="n">
        <v>0.70472694990501</v>
      </c>
      <c r="E77" s="32" t="n">
        <v>0.003</v>
      </c>
      <c r="F77" s="5" t="str">
        <f aca="false">IF(ABS(C77-D77)&lt;=MAX(E77,0.0000001),"PASS","FAIL")</f>
        <v>PASS</v>
      </c>
    </row>
    <row r="78" customFormat="false" ht="15" hidden="false" customHeight="false" outlineLevel="0" collapsed="false">
      <c r="A78" s="5" t="s">
        <v>315</v>
      </c>
      <c r="B78" s="5" t="s">
        <v>319</v>
      </c>
      <c r="C78" s="32" t="n">
        <f aca="false">IF('7 Meridian restated'!B20&gt;10,1,0)</f>
        <v>1</v>
      </c>
      <c r="D78" s="32" t="n">
        <v>1</v>
      </c>
      <c r="E78" s="32" t="n">
        <v>0</v>
      </c>
      <c r="F78" s="5" t="str">
        <f aca="false">IF(ABS(C78-D78)&lt;=MAX(E78,0.0000001),"PASS","FAIL")</f>
        <v>PASS</v>
      </c>
    </row>
    <row r="79" customFormat="false" ht="15" hidden="false" customHeight="false" outlineLevel="0" collapsed="false">
      <c r="A79" s="5" t="s">
        <v>315</v>
      </c>
      <c r="B79" s="5" t="s">
        <v>320</v>
      </c>
      <c r="C79" s="32" t="n">
        <f aca="false">IF('7 Meridian restated'!B22&gt;0,1,0)</f>
        <v>1</v>
      </c>
      <c r="D79" s="32" t="n">
        <v>1</v>
      </c>
      <c r="E79" s="32" t="n">
        <v>0</v>
      </c>
      <c r="F79" s="5" t="str">
        <f aca="false">IF(ABS(C79-D79)&lt;=MAX(E79,0.0000001),"PASS","FAIL")</f>
        <v>PASS</v>
      </c>
    </row>
    <row r="81" customFormat="false" ht="15" hidden="false" customHeight="false" outlineLevel="0" collapsed="false">
      <c r="B81" s="29" t="s">
        <v>321</v>
      </c>
      <c r="C81" s="29" t="n">
        <f aca="false">COUNTA(B6:B79)</f>
        <v>74</v>
      </c>
    </row>
    <row r="82" customFormat="false" ht="15" hidden="false" customHeight="false" outlineLevel="0" collapsed="false">
      <c r="B82" s="29" t="s">
        <v>322</v>
      </c>
      <c r="C82" s="29" t="n">
        <f aca="false">COUNTIF(F6:F79,"PASS")</f>
        <v>74</v>
      </c>
    </row>
    <row r="83" customFormat="false" ht="15" hidden="false" customHeight="false" outlineLevel="0" collapsed="false">
      <c r="B83" s="29" t="s">
        <v>323</v>
      </c>
      <c r="C83" s="29" t="n">
        <f aca="false">COUNTIF(F6:F79,"FAIL")</f>
        <v>0</v>
      </c>
    </row>
  </sheetData>
  <mergeCells count="1">
    <mergeCell ref="A3:H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2026-08-23T05:16:13Z</dcterms:created>
  <dc:creator>openpyxl</dc:creator>
  <dc:description/>
  <dc:language>en-US</dc:language>
  <cp:lastModifiedBy/>
  <dcterms:modified xsi:type="dcterms:W3CDTF">2026-08-23T05:16:39Z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