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Checklist" sheetId="2" state="visible" r:id="rId4"/>
    <sheet name="Progres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<sst xmlns="http://schemas.openxmlformats.org/spreadsheetml/2006/main" count="175" uniqueCount="110">
  <si>
    <t xml:space="preserve">The review checklist — Appendix A, live</t>
  </si>
  <si>
    <t xml:space="preserve">Companion workbook to How to Read a Credit Agreement — Julian R. Sterling</t>
  </si>
  <si>
    <t xml:space="preserve">The 64 questions of the appendix, in the same order and the same words, with room to answer them.</t>
  </si>
  <si>
    <t xml:space="preserve">They come from the same source file as the chapter, so the book and this workbook cannot drift apart.</t>
  </si>
  <si>
    <t xml:space="preserve">How to use it</t>
  </si>
  <si>
    <t xml:space="preserve">Work top to bottom on a first read. Each line is a question with a written answer, not a tick.</t>
  </si>
  <si>
    <t xml:space="preserve">Fill the Answer column, then the Source document column — the clause, schedule, account or report you read it in.</t>
  </si>
  <si>
    <t xml:space="preserve">The Status column is computed. A question answered without a source reads "unsourced", because an answer whose authority is "they told us" is not an answer.</t>
  </si>
  <si>
    <t xml:space="preserve">The Progress sheet counts only the sourced ones, in total and by section.</t>
  </si>
  <si>
    <t xml:space="preserve">Where to start</t>
  </si>
  <si>
    <t xml:space="preserve">On a first read, top to bottom. On a re-read, start with Definitions and Financial covenants: they are what the arithmetic of this book turns on, and they are the two sections you can answer from the document alone.</t>
  </si>
  <si>
    <t xml:space="preserve">Conventions</t>
  </si>
  <si>
    <t xml:space="preserve">Blue text on a pale blue fill — an input, you may edit these.</t>
  </si>
  <si>
    <t xml:space="preserve">Black text — a formula, do not overtype these.</t>
  </si>
  <si>
    <t xml:space="preserve">Nothing is locked, protected or watermarked. No macros, no external links.</t>
  </si>
  <si>
    <t xml:space="preserve">#</t>
  </si>
  <si>
    <t xml:space="preserve">Section</t>
  </si>
  <si>
    <t xml:space="preserve">Question</t>
  </si>
  <si>
    <t xml:space="preserve">Answer</t>
  </si>
  <si>
    <t xml:space="preserve">Source document</t>
  </si>
  <si>
    <t xml:space="preserve">Owner</t>
  </si>
  <si>
    <t xml:space="preserve">Date</t>
  </si>
  <si>
    <t xml:space="preserve">Status</t>
  </si>
  <si>
    <t xml:space="preserve">Definitions</t>
  </si>
  <si>
    <t xml:space="preserve">How is Consolidated EBITDA built up, line by line?</t>
  </si>
  <si>
    <t xml:space="preserve">What add-backs are permitted, and is the list exhaustive or illustrative?</t>
  </si>
  <si>
    <t xml:space="preserve">Is there a cap on add-backs? Fixed amount or percentage — of which number?</t>
  </si>
  <si>
    <t xml:space="preserve">Does the cap apply per category or in aggregate?</t>
  </si>
  <si>
    <t xml:space="preserve">Is there a run-off period, and from what date does it run?</t>
  </si>
  <si>
    <t xml:space="preserve">Are add-backs required to be «reasonably identifiable and factually supportable», and who certifies that?</t>
  </si>
  <si>
    <t xml:space="preserve">Is pro forma treatment of acquisitions permitted, and for how long?</t>
  </si>
  <si>
    <t xml:space="preserve">How is Net Debt defined — is all cash netted, or only unrestricted cash?</t>
  </si>
  <si>
    <t xml:space="preserve">Is there a cap on the cash that may be netted?</t>
  </si>
  <si>
    <t xml:space="preserve">Are shareholder loans, leases and earn-outs inside or outside Net Debt?</t>
  </si>
  <si>
    <t xml:space="preserve">How is Consolidated Total Assets defined, and where is it used?</t>
  </si>
  <si>
    <t xml:space="preserve">What is the definition of a Permitted Holder, and does it survive a syndication?</t>
  </si>
  <si>
    <t xml:space="preserve">The facilities and the money</t>
  </si>
  <si>
    <t xml:space="preserve">What is each facility, its amount, purpose, maturity and ranking?</t>
  </si>
  <si>
    <t xml:space="preserve">Is repayment bullet or amortising, and on what schedule?</t>
  </si>
  <si>
    <t xml:space="preserve">What are the conditions to each utilisation, and do they include «no default»?</t>
  </si>
  <si>
    <t xml:space="preserve">Is there a clean-down obligation on the revolver, and for how many days?</t>
  </si>
  <si>
    <t xml:space="preserve">What is the margin grid, and is there a floor and a holiday?</t>
  </si>
  <si>
    <t xml:space="preserve">Is there a base rate floor?</t>
  </si>
  <si>
    <t xml:space="preserve">Does the ratchet switch off on default?</t>
  </si>
  <si>
    <t xml:space="preserve">What fees are payable, and are any of them payable again on an amendment?</t>
  </si>
  <si>
    <t xml:space="preserve">Financial covenants</t>
  </si>
  <si>
    <t xml:space="preserve">Which covenants apply, at what levels, and on what dates?</t>
  </si>
  <si>
    <t xml:space="preserve">Is the schedule of step-downs plotted against the add-back run-off?</t>
  </si>
  <si>
    <t xml:space="preserve">Are covenants maintenance, incurrence or springing — and at what utilisation?</t>
  </si>
  <si>
    <t xml:space="preserve">What is the headroom in EBITDA, not turns, at each future test date?</t>
  </si>
  <si>
    <t xml:space="preserve">Which covenant is binding, and does that change over the life?</t>
  </si>
  <si>
    <t xml:space="preserve">How is the test period defined — LTM, annualised, or a build-up?</t>
  </si>
  <si>
    <t xml:space="preserve">Is there an equity cure? Deemed EBITDA or prepayment?</t>
  </si>
  <si>
    <t xml:space="preserve">How many cures in a rolling window, and how many over the life?</t>
  </si>
  <si>
    <t xml:space="preserve">Must cure proceeds be applied in prepayment as well as counted?</t>
  </si>
  <si>
    <t xml:space="preserve">Is over-curing permitted, and does the cure count for the ratchet as well?</t>
  </si>
  <si>
    <t xml:space="preserve">Is there a capex covenant, and does unused capacity carry forward?</t>
  </si>
  <si>
    <t xml:space="preserve">Prepayment and cash</t>
  </si>
  <si>
    <t xml:space="preserve">How is Excess Cash Flow defined, and what is deducted before the sweep?</t>
  </si>
  <si>
    <t xml:space="preserve">What is the sweep grid, and when is it tested?</t>
  </si>
  <si>
    <t xml:space="preserve">What mandatory prepayment events apply, and at what thresholds?</t>
  </si>
  <si>
    <t xml:space="preserve">Is there a reinvestment right, over what period, and is a commitment enough?</t>
  </si>
  <si>
    <t xml:space="preserve">Is there a prepayment premium or a make-whole, and for how long?</t>
  </si>
  <si>
    <t xml:space="preserve">Negative covenants and baskets</t>
  </si>
  <si>
    <t xml:space="preserve">List every basket with its fixed floor and its percentage.</t>
  </si>
  <si>
    <t xml:space="preserve">What is the aggregate capacity at the floor, in a downturn?</t>
  </si>
  <si>
    <t xml:space="preserve">Is there a builder basket, and what is its projected balance at each anniversary?</t>
  </si>
  <si>
    <t xml:space="preserve">Is reclassification between baskets permitted?</t>
  </si>
  <si>
    <t xml:space="preserve">Are unrestricted subsidiaries permitted, and are investments into them capped?</t>
  </si>
  <si>
    <t xml:space="preserve">What is the guarantor coverage test, and what was last year's number?</t>
  </si>
  <si>
    <t xml:space="preserve">Are permitted management fees capped, and do they reduce EBITDA?</t>
  </si>
  <si>
    <t xml:space="preserve">What disposals are permitted without consent, and above what value?</t>
  </si>
  <si>
    <t xml:space="preserve">Incremental debt</t>
  </si>
  <si>
    <t xml:space="preserve">What is the incremental cap — fixed, grower, or ratio-based?</t>
  </si>
  <si>
    <t xml:space="preserve">What ratio must be met, and is it tested pro forma?</t>
  </si>
  <si>
    <t xml:space="preserve">Is there an MFN, at how many basis points?</t>
  </si>
  <si>
    <t xml:space="preserve">What is the MFN sunset?</t>
  </si>
  <si>
    <t xml:space="preserve">What are the MFN carve-outs — size, maturity, acquisition financing?</t>
  </si>
  <si>
    <t xml:space="preserve">May incremental debt rank ahead of the existing facility?</t>
  </si>
  <si>
    <t xml:space="preserve">Information and default</t>
  </si>
  <si>
    <t xml:space="preserve">What accounts are delivered, and within how many days?</t>
  </si>
  <si>
    <t xml:space="preserve">Is the compliance certificate in a prescribed form showing the build-up?</t>
  </si>
  <si>
    <t xml:space="preserve">Is a forward-looking covenant projection required?</t>
  </si>
  <si>
    <t xml:space="preserve">May an adviser be appointed at the borrower's cost, and on what trigger?</t>
  </si>
  <si>
    <t xml:space="preserve">Which defaults have grace periods, and how long?</t>
  </si>
  <si>
    <t xml:space="preserve">Is it cross-default or cross-acceleration, and at what threshold?</t>
  </si>
  <si>
    <t xml:space="preserve">Is the MAC clause subjective or objective?</t>
  </si>
  <si>
    <t xml:space="preserve">What happens to the revolver on a default?</t>
  </si>
  <si>
    <t xml:space="preserve">Parties and voting</t>
  </si>
  <si>
    <t xml:space="preserve">Does the borrower consent to transfers, and does that fall away on default?</t>
  </si>
  <si>
    <t xml:space="preserve">Is sub-participation restricted?</t>
  </si>
  <si>
    <t xml:space="preserve">Is there a white list or a black list?</t>
  </si>
  <si>
    <t xml:space="preserve">What are the voting thresholds, and what is on the all-lender list?</t>
  </si>
  <si>
    <t xml:space="preserve">Are snooze-and-lose and yank-the-bank included?</t>
  </si>
  <si>
    <t xml:space="preserve">Is the facility portable on a change of control, at what level, how many times?</t>
  </si>
  <si>
    <t xml:space="preserve">Progress</t>
  </si>
  <si>
    <t xml:space="preserve">How to Read a Credit Agreement — Julian R. Sterling</t>
  </si>
  <si>
    <t xml:space="preserve">Questions in the checklist</t>
  </si>
  <si>
    <t xml:space="preserve">the same 64 as the appendix</t>
  </si>
  <si>
    <t xml:space="preserve">Answered, with a source</t>
  </si>
  <si>
    <t xml:space="preserve">the only ones that count</t>
  </si>
  <si>
    <t xml:space="preserve">Answered, no source given</t>
  </si>
  <si>
    <t xml:space="preserve">an answer whose authority is the other side is not an answer</t>
  </si>
  <si>
    <t xml:space="preserve">Still open</t>
  </si>
  <si>
    <t xml:space="preserve">Complete</t>
  </si>
  <si>
    <t xml:space="preserve">sourced answers over questions</t>
  </si>
  <si>
    <t xml:space="preserve">By section</t>
  </si>
  <si>
    <t xml:space="preserve">Questions</t>
  </si>
  <si>
    <t xml:space="preserve">Sourced answers</t>
  </si>
  <si>
    <t xml:space="preserve">total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</si>
</sst>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General"/>
    <numFmt numFmtId="167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Cambria"/>
      <family val="0"/>
      <charset val="1"/>
    </font>
    <font>
      <sz val="9"/>
      <color rgb="FF555555"/>
      <name val="Cambria"/>
      <family val="0"/>
      <charset val="1"/>
    </font>
    <font>
      <b val="true"/>
      <sz val="10"/>
      <color rgb="FF1F3864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1F4E79"/>
      <name val="Cambria"/>
      <family val="0"/>
      <charset val="1"/>
    </font>
    <font>
      <b val="true"/>
      <sz val="13"/>
      <color rgb="FF1F3864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CE9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9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1F4E7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true" outlineLevel="0" collapsed="false">
      <c r="A4" s="3" t="s">
        <v>2</v>
      </c>
    </row>
    <row r="5" customFormat="false" ht="25.5" hidden="false" customHeight="true" outlineLevel="0" collapsed="false">
      <c r="A5" s="3" t="s">
        <v>3</v>
      </c>
    </row>
    <row r="7" customFormat="false" ht="15" hidden="false" customHeight="false" outlineLevel="0" collapsed="false">
      <c r="A7" s="4" t="s">
        <v>4</v>
      </c>
    </row>
    <row r="8" customFormat="false" ht="15" hidden="false" customHeight="true" outlineLevel="0" collapsed="false">
      <c r="A8" s="3" t="s">
        <v>5</v>
      </c>
    </row>
    <row r="9" customFormat="false" ht="25.5" hidden="false" customHeight="true" outlineLevel="0" collapsed="false">
      <c r="A9" s="3" t="s">
        <v>6</v>
      </c>
    </row>
    <row r="10" customFormat="false" ht="25.5" hidden="false" customHeight="true" outlineLevel="0" collapsed="false">
      <c r="A10" s="3" t="s">
        <v>7</v>
      </c>
    </row>
    <row r="11" customFormat="false" ht="15" hidden="false" customHeight="true" outlineLevel="0" collapsed="false">
      <c r="A11" s="3" t="s">
        <v>8</v>
      </c>
    </row>
    <row r="13" customFormat="false" ht="15" hidden="false" customHeight="false" outlineLevel="0" collapsed="false">
      <c r="A13" s="4" t="s">
        <v>9</v>
      </c>
    </row>
    <row r="14" customFormat="false" ht="39" hidden="false" customHeight="true" outlineLevel="0" collapsed="false">
      <c r="A14" s="3" t="s">
        <v>10</v>
      </c>
    </row>
    <row r="16" customFormat="false" ht="15" hidden="false" customHeight="false" outlineLevel="0" collapsed="false">
      <c r="A16" s="4" t="s">
        <v>11</v>
      </c>
    </row>
    <row r="17" customFormat="false" ht="15" hidden="false" customHeight="true" outlineLevel="0" collapsed="false">
      <c r="A17" s="3" t="s">
        <v>12</v>
      </c>
    </row>
    <row r="18" customFormat="false" ht="15" hidden="false" customHeight="true" outlineLevel="0" collapsed="false">
      <c r="A18" s="3" t="s">
        <v>13</v>
      </c>
    </row>
    <row r="19" customFormat="false" ht="15" hidden="false" customHeight="true" outlineLevel="0" collapsed="false">
      <c r="A1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8"/>
    <col collapsed="false" customWidth="true" hidden="false" outlineLevel="0" max="3" min="3" style="0" width="68"/>
    <col collapsed="false" customWidth="true" hidden="false" outlineLevel="0" max="4" min="4" style="0" width="46"/>
    <col collapsed="false" customWidth="true" hidden="false" outlineLevel="0" max="5" min="5" style="0" width="30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15" hidden="false" customHeight="false" outlineLevel="0" collapsed="false">
      <c r="A1" s="5" t="s">
        <v>15</v>
      </c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</row>
    <row r="2" customFormat="false" ht="15" hidden="false" customHeight="true" outlineLevel="0" collapsed="false">
      <c r="A2" s="0" t="n">
        <v>1</v>
      </c>
      <c r="B2" s="0" t="s">
        <v>23</v>
      </c>
      <c r="C2" s="3" t="s">
        <v>24</v>
      </c>
      <c r="D2" s="6"/>
      <c r="E2" s="6"/>
      <c r="F2" s="6"/>
      <c r="G2" s="7"/>
      <c r="H2" s="0" t="str">
        <f aca="false">IF(D2="","open",IF(E2="","unsourced","answered"))</f>
        <v>open</v>
      </c>
    </row>
    <row r="3" customFormat="false" ht="25.5" hidden="false" customHeight="true" outlineLevel="0" collapsed="false">
      <c r="A3" s="0" t="n">
        <v>2</v>
      </c>
      <c r="B3" s="0" t="s">
        <v>23</v>
      </c>
      <c r="C3" s="3" t="s">
        <v>25</v>
      </c>
      <c r="D3" s="6"/>
      <c r="E3" s="6"/>
      <c r="F3" s="6"/>
      <c r="G3" s="7"/>
      <c r="H3" s="0" t="str">
        <f aca="false">IF(D3="","open",IF(E3="","unsourced","answered"))</f>
        <v>open</v>
      </c>
    </row>
    <row r="4" customFormat="false" ht="25.5" hidden="false" customHeight="true" outlineLevel="0" collapsed="false">
      <c r="A4" s="0" t="n">
        <v>3</v>
      </c>
      <c r="B4" s="0" t="s">
        <v>23</v>
      </c>
      <c r="C4" s="3" t="s">
        <v>26</v>
      </c>
      <c r="D4" s="6"/>
      <c r="E4" s="6"/>
      <c r="F4" s="6"/>
      <c r="G4" s="7"/>
      <c r="H4" s="0" t="str">
        <f aca="false">IF(D4="","open",IF(E4="","unsourced","answered"))</f>
        <v>open</v>
      </c>
    </row>
    <row r="5" customFormat="false" ht="15" hidden="false" customHeight="true" outlineLevel="0" collapsed="false">
      <c r="A5" s="0" t="n">
        <v>4</v>
      </c>
      <c r="B5" s="0" t="s">
        <v>23</v>
      </c>
      <c r="C5" s="3" t="s">
        <v>27</v>
      </c>
      <c r="D5" s="6"/>
      <c r="E5" s="6"/>
      <c r="F5" s="6"/>
      <c r="G5" s="7"/>
      <c r="H5" s="0" t="str">
        <f aca="false">IF(D5="","open",IF(E5="","unsourced","answered"))</f>
        <v>open</v>
      </c>
    </row>
    <row r="6" customFormat="false" ht="15" hidden="false" customHeight="true" outlineLevel="0" collapsed="false">
      <c r="A6" s="0" t="n">
        <v>5</v>
      </c>
      <c r="B6" s="0" t="s">
        <v>23</v>
      </c>
      <c r="C6" s="3" t="s">
        <v>28</v>
      </c>
      <c r="D6" s="6"/>
      <c r="E6" s="6"/>
      <c r="F6" s="6"/>
      <c r="G6" s="7"/>
      <c r="H6" s="0" t="str">
        <f aca="false">IF(D6="","open",IF(E6="","unsourced","answered"))</f>
        <v>open</v>
      </c>
    </row>
    <row r="7" customFormat="false" ht="25.5" hidden="false" customHeight="true" outlineLevel="0" collapsed="false">
      <c r="A7" s="0" t="n">
        <v>6</v>
      </c>
      <c r="B7" s="0" t="s">
        <v>23</v>
      </c>
      <c r="C7" s="3" t="s">
        <v>29</v>
      </c>
      <c r="D7" s="6"/>
      <c r="E7" s="6"/>
      <c r="F7" s="6"/>
      <c r="G7" s="7"/>
      <c r="H7" s="0" t="str">
        <f aca="false">IF(D7="","open",IF(E7="","unsourced","answered"))</f>
        <v>open</v>
      </c>
    </row>
    <row r="8" customFormat="false" ht="25.5" hidden="false" customHeight="true" outlineLevel="0" collapsed="false">
      <c r="A8" s="0" t="n">
        <v>7</v>
      </c>
      <c r="B8" s="0" t="s">
        <v>23</v>
      </c>
      <c r="C8" s="3" t="s">
        <v>30</v>
      </c>
      <c r="D8" s="6"/>
      <c r="E8" s="6"/>
      <c r="F8" s="6"/>
      <c r="G8" s="7"/>
      <c r="H8" s="0" t="str">
        <f aca="false">IF(D8="","open",IF(E8="","unsourced","answered"))</f>
        <v>open</v>
      </c>
    </row>
    <row r="9" customFormat="false" ht="25.5" hidden="false" customHeight="true" outlineLevel="0" collapsed="false">
      <c r="A9" s="0" t="n">
        <v>8</v>
      </c>
      <c r="B9" s="0" t="s">
        <v>23</v>
      </c>
      <c r="C9" s="3" t="s">
        <v>31</v>
      </c>
      <c r="D9" s="6"/>
      <c r="E9" s="6"/>
      <c r="F9" s="6"/>
      <c r="G9" s="7"/>
      <c r="H9" s="0" t="str">
        <f aca="false">IF(D9="","open",IF(E9="","unsourced","answered"))</f>
        <v>open</v>
      </c>
    </row>
    <row r="10" customFormat="false" ht="15" hidden="false" customHeight="true" outlineLevel="0" collapsed="false">
      <c r="A10" s="0" t="n">
        <v>9</v>
      </c>
      <c r="B10" s="0" t="s">
        <v>23</v>
      </c>
      <c r="C10" s="3" t="s">
        <v>32</v>
      </c>
      <c r="D10" s="6"/>
      <c r="E10" s="6"/>
      <c r="F10" s="6"/>
      <c r="G10" s="7"/>
      <c r="H10" s="0" t="str">
        <f aca="false">IF(D10="","open",IF(E10="","unsourced","answered"))</f>
        <v>open</v>
      </c>
    </row>
    <row r="11" customFormat="false" ht="25.5" hidden="false" customHeight="true" outlineLevel="0" collapsed="false">
      <c r="A11" s="0" t="n">
        <v>10</v>
      </c>
      <c r="B11" s="0" t="s">
        <v>23</v>
      </c>
      <c r="C11" s="3" t="s">
        <v>33</v>
      </c>
      <c r="D11" s="6"/>
      <c r="E11" s="6"/>
      <c r="F11" s="6"/>
      <c r="G11" s="7"/>
      <c r="H11" s="0" t="str">
        <f aca="false">IF(D11="","open",IF(E11="","unsourced","answered"))</f>
        <v>open</v>
      </c>
    </row>
    <row r="12" customFormat="false" ht="15" hidden="false" customHeight="true" outlineLevel="0" collapsed="false">
      <c r="A12" s="0" t="n">
        <v>11</v>
      </c>
      <c r="B12" s="0" t="s">
        <v>23</v>
      </c>
      <c r="C12" s="3" t="s">
        <v>34</v>
      </c>
      <c r="D12" s="6"/>
      <c r="E12" s="6"/>
      <c r="F12" s="6"/>
      <c r="G12" s="7"/>
      <c r="H12" s="0" t="str">
        <f aca="false">IF(D12="","open",IF(E12="","unsourced","answered"))</f>
        <v>open</v>
      </c>
    </row>
    <row r="13" customFormat="false" ht="25.5" hidden="false" customHeight="true" outlineLevel="0" collapsed="false">
      <c r="A13" s="0" t="n">
        <v>12</v>
      </c>
      <c r="B13" s="0" t="s">
        <v>23</v>
      </c>
      <c r="C13" s="3" t="s">
        <v>35</v>
      </c>
      <c r="D13" s="6"/>
      <c r="E13" s="6"/>
      <c r="F13" s="6"/>
      <c r="G13" s="7"/>
      <c r="H13" s="0" t="str">
        <f aca="false">IF(D13="","open",IF(E13="","unsourced","answered"))</f>
        <v>open</v>
      </c>
    </row>
    <row r="14" customFormat="false" ht="15" hidden="false" customHeight="true" outlineLevel="0" collapsed="false">
      <c r="A14" s="0" t="n">
        <v>13</v>
      </c>
      <c r="B14" s="0" t="s">
        <v>36</v>
      </c>
      <c r="C14" s="3" t="s">
        <v>37</v>
      </c>
      <c r="D14" s="6"/>
      <c r="E14" s="6"/>
      <c r="F14" s="6"/>
      <c r="G14" s="7"/>
      <c r="H14" s="0" t="str">
        <f aca="false">IF(D14="","open",IF(E14="","unsourced","answered"))</f>
        <v>open</v>
      </c>
    </row>
    <row r="15" customFormat="false" ht="15" hidden="false" customHeight="true" outlineLevel="0" collapsed="false">
      <c r="A15" s="0" t="n">
        <v>14</v>
      </c>
      <c r="B15" s="0" t="s">
        <v>36</v>
      </c>
      <c r="C15" s="3" t="s">
        <v>38</v>
      </c>
      <c r="D15" s="6"/>
      <c r="E15" s="6"/>
      <c r="F15" s="6"/>
      <c r="G15" s="7"/>
      <c r="H15" s="0" t="str">
        <f aca="false">IF(D15="","open",IF(E15="","unsourced","answered"))</f>
        <v>open</v>
      </c>
    </row>
    <row r="16" customFormat="false" ht="25.5" hidden="false" customHeight="true" outlineLevel="0" collapsed="false">
      <c r="A16" s="0" t="n">
        <v>15</v>
      </c>
      <c r="B16" s="0" t="s">
        <v>36</v>
      </c>
      <c r="C16" s="3" t="s">
        <v>39</v>
      </c>
      <c r="D16" s="6"/>
      <c r="E16" s="6"/>
      <c r="F16" s="6"/>
      <c r="G16" s="7"/>
      <c r="H16" s="0" t="str">
        <f aca="false">IF(D16="","open",IF(E16="","unsourced","answered"))</f>
        <v>open</v>
      </c>
    </row>
    <row r="17" customFormat="false" ht="25.5" hidden="false" customHeight="true" outlineLevel="0" collapsed="false">
      <c r="A17" s="0" t="n">
        <v>16</v>
      </c>
      <c r="B17" s="0" t="s">
        <v>36</v>
      </c>
      <c r="C17" s="3" t="s">
        <v>40</v>
      </c>
      <c r="D17" s="6"/>
      <c r="E17" s="6"/>
      <c r="F17" s="6"/>
      <c r="G17" s="7"/>
      <c r="H17" s="0" t="str">
        <f aca="false">IF(D17="","open",IF(E17="","unsourced","answered"))</f>
        <v>open</v>
      </c>
    </row>
    <row r="18" customFormat="false" ht="15" hidden="false" customHeight="true" outlineLevel="0" collapsed="false">
      <c r="A18" s="0" t="n">
        <v>17</v>
      </c>
      <c r="B18" s="0" t="s">
        <v>36</v>
      </c>
      <c r="C18" s="3" t="s">
        <v>41</v>
      </c>
      <c r="D18" s="6"/>
      <c r="E18" s="6"/>
      <c r="F18" s="6"/>
      <c r="G18" s="7"/>
      <c r="H18" s="0" t="str">
        <f aca="false">IF(D18="","open",IF(E18="","unsourced","answered"))</f>
        <v>open</v>
      </c>
    </row>
    <row r="19" customFormat="false" ht="15" hidden="false" customHeight="true" outlineLevel="0" collapsed="false">
      <c r="A19" s="0" t="n">
        <v>18</v>
      </c>
      <c r="B19" s="0" t="s">
        <v>36</v>
      </c>
      <c r="C19" s="3" t="s">
        <v>42</v>
      </c>
      <c r="D19" s="6"/>
      <c r="E19" s="6"/>
      <c r="F19" s="6"/>
      <c r="G19" s="7"/>
      <c r="H19" s="0" t="str">
        <f aca="false">IF(D19="","open",IF(E19="","unsourced","answered"))</f>
        <v>open</v>
      </c>
    </row>
    <row r="20" customFormat="false" ht="15" hidden="false" customHeight="true" outlineLevel="0" collapsed="false">
      <c r="A20" s="0" t="n">
        <v>19</v>
      </c>
      <c r="B20" s="0" t="s">
        <v>36</v>
      </c>
      <c r="C20" s="3" t="s">
        <v>43</v>
      </c>
      <c r="D20" s="6"/>
      <c r="E20" s="6"/>
      <c r="F20" s="6"/>
      <c r="G20" s="7"/>
      <c r="H20" s="0" t="str">
        <f aca="false">IF(D20="","open",IF(E20="","unsourced","answered"))</f>
        <v>open</v>
      </c>
    </row>
    <row r="21" customFormat="false" ht="25.5" hidden="false" customHeight="true" outlineLevel="0" collapsed="false">
      <c r="A21" s="0" t="n">
        <v>20</v>
      </c>
      <c r="B21" s="0" t="s">
        <v>36</v>
      </c>
      <c r="C21" s="3" t="s">
        <v>44</v>
      </c>
      <c r="D21" s="6"/>
      <c r="E21" s="6"/>
      <c r="F21" s="6"/>
      <c r="G21" s="7"/>
      <c r="H21" s="0" t="str">
        <f aca="false">IF(D21="","open",IF(E21="","unsourced","answered"))</f>
        <v>open</v>
      </c>
    </row>
    <row r="22" customFormat="false" ht="15" hidden="false" customHeight="true" outlineLevel="0" collapsed="false">
      <c r="A22" s="0" t="n">
        <v>21</v>
      </c>
      <c r="B22" s="0" t="s">
        <v>45</v>
      </c>
      <c r="C22" s="3" t="s">
        <v>46</v>
      </c>
      <c r="D22" s="6"/>
      <c r="E22" s="6"/>
      <c r="F22" s="6"/>
      <c r="G22" s="7"/>
      <c r="H22" s="0" t="str">
        <f aca="false">IF(D22="","open",IF(E22="","unsourced","answered"))</f>
        <v>open</v>
      </c>
    </row>
    <row r="23" customFormat="false" ht="25.5" hidden="false" customHeight="true" outlineLevel="0" collapsed="false">
      <c r="A23" s="0" t="n">
        <v>22</v>
      </c>
      <c r="B23" s="0" t="s">
        <v>45</v>
      </c>
      <c r="C23" s="3" t="s">
        <v>47</v>
      </c>
      <c r="D23" s="6"/>
      <c r="E23" s="6"/>
      <c r="F23" s="6"/>
      <c r="G23" s="7"/>
      <c r="H23" s="0" t="str">
        <f aca="false">IF(D23="","open",IF(E23="","unsourced","answered"))</f>
        <v>open</v>
      </c>
    </row>
    <row r="24" customFormat="false" ht="25.5" hidden="false" customHeight="true" outlineLevel="0" collapsed="false">
      <c r="A24" s="0" t="n">
        <v>23</v>
      </c>
      <c r="B24" s="0" t="s">
        <v>45</v>
      </c>
      <c r="C24" s="3" t="s">
        <v>48</v>
      </c>
      <c r="D24" s="6"/>
      <c r="E24" s="6"/>
      <c r="F24" s="6"/>
      <c r="G24" s="7"/>
      <c r="H24" s="0" t="str">
        <f aca="false">IF(D24="","open",IF(E24="","unsourced","answered"))</f>
        <v>open</v>
      </c>
    </row>
    <row r="25" customFormat="false" ht="25.5" hidden="false" customHeight="true" outlineLevel="0" collapsed="false">
      <c r="A25" s="0" t="n">
        <v>24</v>
      </c>
      <c r="B25" s="0" t="s">
        <v>45</v>
      </c>
      <c r="C25" s="3" t="s">
        <v>49</v>
      </c>
      <c r="D25" s="6"/>
      <c r="E25" s="6"/>
      <c r="F25" s="6"/>
      <c r="G25" s="7"/>
      <c r="H25" s="0" t="str">
        <f aca="false">IF(D25="","open",IF(E25="","unsourced","answered"))</f>
        <v>open</v>
      </c>
    </row>
    <row r="26" customFormat="false" ht="15" hidden="false" customHeight="true" outlineLevel="0" collapsed="false">
      <c r="A26" s="0" t="n">
        <v>25</v>
      </c>
      <c r="B26" s="0" t="s">
        <v>45</v>
      </c>
      <c r="C26" s="3" t="s">
        <v>50</v>
      </c>
      <c r="D26" s="6"/>
      <c r="E26" s="6"/>
      <c r="F26" s="6"/>
      <c r="G26" s="7"/>
      <c r="H26" s="0" t="str">
        <f aca="false">IF(D26="","open",IF(E26="","unsourced","answered"))</f>
        <v>open</v>
      </c>
    </row>
    <row r="27" customFormat="false" ht="15" hidden="false" customHeight="true" outlineLevel="0" collapsed="false">
      <c r="A27" s="0" t="n">
        <v>26</v>
      </c>
      <c r="B27" s="0" t="s">
        <v>45</v>
      </c>
      <c r="C27" s="3" t="s">
        <v>51</v>
      </c>
      <c r="D27" s="6"/>
      <c r="E27" s="6"/>
      <c r="F27" s="6"/>
      <c r="G27" s="7"/>
      <c r="H27" s="0" t="str">
        <f aca="false">IF(D27="","open",IF(E27="","unsourced","answered"))</f>
        <v>open</v>
      </c>
    </row>
    <row r="28" customFormat="false" ht="15" hidden="false" customHeight="true" outlineLevel="0" collapsed="false">
      <c r="A28" s="0" t="n">
        <v>27</v>
      </c>
      <c r="B28" s="0" t="s">
        <v>45</v>
      </c>
      <c r="C28" s="3" t="s">
        <v>52</v>
      </c>
      <c r="D28" s="6"/>
      <c r="E28" s="6"/>
      <c r="F28" s="6"/>
      <c r="G28" s="7"/>
      <c r="H28" s="0" t="str">
        <f aca="false">IF(D28="","open",IF(E28="","unsourced","answered"))</f>
        <v>open</v>
      </c>
    </row>
    <row r="29" customFormat="false" ht="15" hidden="false" customHeight="true" outlineLevel="0" collapsed="false">
      <c r="A29" s="0" t="n">
        <v>28</v>
      </c>
      <c r="B29" s="0" t="s">
        <v>45</v>
      </c>
      <c r="C29" s="3" t="s">
        <v>53</v>
      </c>
      <c r="D29" s="6"/>
      <c r="E29" s="6"/>
      <c r="F29" s="6"/>
      <c r="G29" s="7"/>
      <c r="H29" s="0" t="str">
        <f aca="false">IF(D29="","open",IF(E29="","unsourced","answered"))</f>
        <v>open</v>
      </c>
    </row>
    <row r="30" customFormat="false" ht="15" hidden="false" customHeight="true" outlineLevel="0" collapsed="false">
      <c r="A30" s="0" t="n">
        <v>29</v>
      </c>
      <c r="B30" s="0" t="s">
        <v>45</v>
      </c>
      <c r="C30" s="3" t="s">
        <v>54</v>
      </c>
      <c r="D30" s="6"/>
      <c r="E30" s="6"/>
      <c r="F30" s="6"/>
      <c r="G30" s="7"/>
      <c r="H30" s="0" t="str">
        <f aca="false">IF(D30="","open",IF(E30="","unsourced","answered"))</f>
        <v>open</v>
      </c>
    </row>
    <row r="31" customFormat="false" ht="25.5" hidden="false" customHeight="true" outlineLevel="0" collapsed="false">
      <c r="A31" s="0" t="n">
        <v>30</v>
      </c>
      <c r="B31" s="0" t="s">
        <v>45</v>
      </c>
      <c r="C31" s="3" t="s">
        <v>55</v>
      </c>
      <c r="D31" s="6"/>
      <c r="E31" s="6"/>
      <c r="F31" s="6"/>
      <c r="G31" s="7"/>
      <c r="H31" s="0" t="str">
        <f aca="false">IF(D31="","open",IF(E31="","unsourced","answered"))</f>
        <v>open</v>
      </c>
    </row>
    <row r="32" customFormat="false" ht="25.5" hidden="false" customHeight="true" outlineLevel="0" collapsed="false">
      <c r="A32" s="0" t="n">
        <v>31</v>
      </c>
      <c r="B32" s="0" t="s">
        <v>45</v>
      </c>
      <c r="C32" s="3" t="s">
        <v>56</v>
      </c>
      <c r="D32" s="6"/>
      <c r="E32" s="6"/>
      <c r="F32" s="6"/>
      <c r="G32" s="7"/>
      <c r="H32" s="0" t="str">
        <f aca="false">IF(D32="","open",IF(E32="","unsourced","answered"))</f>
        <v>open</v>
      </c>
    </row>
    <row r="33" customFormat="false" ht="25.5" hidden="false" customHeight="true" outlineLevel="0" collapsed="false">
      <c r="A33" s="0" t="n">
        <v>32</v>
      </c>
      <c r="B33" s="0" t="s">
        <v>57</v>
      </c>
      <c r="C33" s="3" t="s">
        <v>58</v>
      </c>
      <c r="D33" s="6"/>
      <c r="E33" s="6"/>
      <c r="F33" s="6"/>
      <c r="G33" s="7"/>
      <c r="H33" s="0" t="str">
        <f aca="false">IF(D33="","open",IF(E33="","unsourced","answered"))</f>
        <v>open</v>
      </c>
    </row>
    <row r="34" customFormat="false" ht="15" hidden="false" customHeight="true" outlineLevel="0" collapsed="false">
      <c r="A34" s="0" t="n">
        <v>33</v>
      </c>
      <c r="B34" s="0" t="s">
        <v>57</v>
      </c>
      <c r="C34" s="3" t="s">
        <v>59</v>
      </c>
      <c r="D34" s="6"/>
      <c r="E34" s="6"/>
      <c r="F34" s="6"/>
      <c r="G34" s="7"/>
      <c r="H34" s="0" t="str">
        <f aca="false">IF(D34="","open",IF(E34="","unsourced","answered"))</f>
        <v>open</v>
      </c>
    </row>
    <row r="35" customFormat="false" ht="15" hidden="false" customHeight="true" outlineLevel="0" collapsed="false">
      <c r="A35" s="0" t="n">
        <v>34</v>
      </c>
      <c r="B35" s="0" t="s">
        <v>57</v>
      </c>
      <c r="C35" s="3" t="s">
        <v>60</v>
      </c>
      <c r="D35" s="6"/>
      <c r="E35" s="6"/>
      <c r="F35" s="6"/>
      <c r="G35" s="7"/>
      <c r="H35" s="0" t="str">
        <f aca="false">IF(D35="","open",IF(E35="","unsourced","answered"))</f>
        <v>open</v>
      </c>
    </row>
    <row r="36" customFormat="false" ht="25.5" hidden="false" customHeight="true" outlineLevel="0" collapsed="false">
      <c r="A36" s="0" t="n">
        <v>35</v>
      </c>
      <c r="B36" s="0" t="s">
        <v>57</v>
      </c>
      <c r="C36" s="3" t="s">
        <v>61</v>
      </c>
      <c r="D36" s="6"/>
      <c r="E36" s="6"/>
      <c r="F36" s="6"/>
      <c r="G36" s="7"/>
      <c r="H36" s="0" t="str">
        <f aca="false">IF(D36="","open",IF(E36="","unsourced","answered"))</f>
        <v>open</v>
      </c>
    </row>
    <row r="37" customFormat="false" ht="15" hidden="false" customHeight="true" outlineLevel="0" collapsed="false">
      <c r="A37" s="0" t="n">
        <v>36</v>
      </c>
      <c r="B37" s="0" t="s">
        <v>57</v>
      </c>
      <c r="C37" s="3" t="s">
        <v>62</v>
      </c>
      <c r="D37" s="6"/>
      <c r="E37" s="6"/>
      <c r="F37" s="6"/>
      <c r="G37" s="7"/>
      <c r="H37" s="0" t="str">
        <f aca="false">IF(D37="","open",IF(E37="","unsourced","answered"))</f>
        <v>open</v>
      </c>
    </row>
    <row r="38" customFormat="false" ht="15" hidden="false" customHeight="true" outlineLevel="0" collapsed="false">
      <c r="A38" s="0" t="n">
        <v>37</v>
      </c>
      <c r="B38" s="0" t="s">
        <v>63</v>
      </c>
      <c r="C38" s="3" t="s">
        <v>64</v>
      </c>
      <c r="D38" s="6"/>
      <c r="E38" s="6"/>
      <c r="F38" s="6"/>
      <c r="G38" s="7"/>
      <c r="H38" s="0" t="str">
        <f aca="false">IF(D38="","open",IF(E38="","unsourced","answered"))</f>
        <v>open</v>
      </c>
    </row>
    <row r="39" customFormat="false" ht="15" hidden="false" customHeight="true" outlineLevel="0" collapsed="false">
      <c r="A39" s="0" t="n">
        <v>38</v>
      </c>
      <c r="B39" s="0" t="s">
        <v>63</v>
      </c>
      <c r="C39" s="3" t="s">
        <v>65</v>
      </c>
      <c r="D39" s="6"/>
      <c r="E39" s="6"/>
      <c r="F39" s="6"/>
      <c r="G39" s="7"/>
      <c r="H39" s="0" t="str">
        <f aca="false">IF(D39="","open",IF(E39="","unsourced","answered"))</f>
        <v>open</v>
      </c>
    </row>
    <row r="40" customFormat="false" ht="25.5" hidden="false" customHeight="true" outlineLevel="0" collapsed="false">
      <c r="A40" s="0" t="n">
        <v>39</v>
      </c>
      <c r="B40" s="0" t="s">
        <v>63</v>
      </c>
      <c r="C40" s="3" t="s">
        <v>66</v>
      </c>
      <c r="D40" s="6"/>
      <c r="E40" s="6"/>
      <c r="F40" s="6"/>
      <c r="G40" s="7"/>
      <c r="H40" s="0" t="str">
        <f aca="false">IF(D40="","open",IF(E40="","unsourced","answered"))</f>
        <v>open</v>
      </c>
    </row>
    <row r="41" customFormat="false" ht="15" hidden="false" customHeight="true" outlineLevel="0" collapsed="false">
      <c r="A41" s="0" t="n">
        <v>40</v>
      </c>
      <c r="B41" s="0" t="s">
        <v>63</v>
      </c>
      <c r="C41" s="3" t="s">
        <v>67</v>
      </c>
      <c r="D41" s="6"/>
      <c r="E41" s="6"/>
      <c r="F41" s="6"/>
      <c r="G41" s="7"/>
      <c r="H41" s="0" t="str">
        <f aca="false">IF(D41="","open",IF(E41="","unsourced","answered"))</f>
        <v>open</v>
      </c>
    </row>
    <row r="42" customFormat="false" ht="25.5" hidden="false" customHeight="true" outlineLevel="0" collapsed="false">
      <c r="A42" s="0" t="n">
        <v>41</v>
      </c>
      <c r="B42" s="0" t="s">
        <v>63</v>
      </c>
      <c r="C42" s="3" t="s">
        <v>68</v>
      </c>
      <c r="D42" s="6"/>
      <c r="E42" s="6"/>
      <c r="F42" s="6"/>
      <c r="G42" s="7"/>
      <c r="H42" s="0" t="str">
        <f aca="false">IF(D42="","open",IF(E42="","unsourced","answered"))</f>
        <v>open</v>
      </c>
    </row>
    <row r="43" customFormat="false" ht="25.5" hidden="false" customHeight="true" outlineLevel="0" collapsed="false">
      <c r="A43" s="0" t="n">
        <v>42</v>
      </c>
      <c r="B43" s="0" t="s">
        <v>63</v>
      </c>
      <c r="C43" s="3" t="s">
        <v>69</v>
      </c>
      <c r="D43" s="6"/>
      <c r="E43" s="6"/>
      <c r="F43" s="6"/>
      <c r="G43" s="7"/>
      <c r="H43" s="0" t="str">
        <f aca="false">IF(D43="","open",IF(E43="","unsourced","answered"))</f>
        <v>open</v>
      </c>
    </row>
    <row r="44" customFormat="false" ht="15" hidden="false" customHeight="true" outlineLevel="0" collapsed="false">
      <c r="A44" s="0" t="n">
        <v>43</v>
      </c>
      <c r="B44" s="0" t="s">
        <v>63</v>
      </c>
      <c r="C44" s="3" t="s">
        <v>70</v>
      </c>
      <c r="D44" s="6"/>
      <c r="E44" s="6"/>
      <c r="F44" s="6"/>
      <c r="G44" s="7"/>
      <c r="H44" s="0" t="str">
        <f aca="false">IF(D44="","open",IF(E44="","unsourced","answered"))</f>
        <v>open</v>
      </c>
    </row>
    <row r="45" customFormat="false" ht="25.5" hidden="false" customHeight="true" outlineLevel="0" collapsed="false">
      <c r="A45" s="0" t="n">
        <v>44</v>
      </c>
      <c r="B45" s="0" t="s">
        <v>63</v>
      </c>
      <c r="C45" s="3" t="s">
        <v>71</v>
      </c>
      <c r="D45" s="6"/>
      <c r="E45" s="6"/>
      <c r="F45" s="6"/>
      <c r="G45" s="7"/>
      <c r="H45" s="0" t="str">
        <f aca="false">IF(D45="","open",IF(E45="","unsourced","answered"))</f>
        <v>open</v>
      </c>
    </row>
    <row r="46" customFormat="false" ht="15" hidden="false" customHeight="true" outlineLevel="0" collapsed="false">
      <c r="A46" s="0" t="n">
        <v>45</v>
      </c>
      <c r="B46" s="0" t="s">
        <v>72</v>
      </c>
      <c r="C46" s="3" t="s">
        <v>73</v>
      </c>
      <c r="D46" s="6"/>
      <c r="E46" s="6"/>
      <c r="F46" s="6"/>
      <c r="G46" s="7"/>
      <c r="H46" s="0" t="str">
        <f aca="false">IF(D46="","open",IF(E46="","unsourced","answered"))</f>
        <v>open</v>
      </c>
    </row>
    <row r="47" customFormat="false" ht="15" hidden="false" customHeight="true" outlineLevel="0" collapsed="false">
      <c r="A47" s="0" t="n">
        <v>46</v>
      </c>
      <c r="B47" s="0" t="s">
        <v>72</v>
      </c>
      <c r="C47" s="3" t="s">
        <v>74</v>
      </c>
      <c r="D47" s="6"/>
      <c r="E47" s="6"/>
      <c r="F47" s="6"/>
      <c r="G47" s="7"/>
      <c r="H47" s="0" t="str">
        <f aca="false">IF(D47="","open",IF(E47="","unsourced","answered"))</f>
        <v>open</v>
      </c>
    </row>
    <row r="48" customFormat="false" ht="15" hidden="false" customHeight="true" outlineLevel="0" collapsed="false">
      <c r="A48" s="0" t="n">
        <v>47</v>
      </c>
      <c r="B48" s="0" t="s">
        <v>72</v>
      </c>
      <c r="C48" s="3" t="s">
        <v>75</v>
      </c>
      <c r="D48" s="6"/>
      <c r="E48" s="6"/>
      <c r="F48" s="6"/>
      <c r="G48" s="7"/>
      <c r="H48" s="0" t="str">
        <f aca="false">IF(D48="","open",IF(E48="","unsourced","answered"))</f>
        <v>open</v>
      </c>
    </row>
    <row r="49" customFormat="false" ht="15" hidden="false" customHeight="true" outlineLevel="0" collapsed="false">
      <c r="A49" s="0" t="n">
        <v>48</v>
      </c>
      <c r="B49" s="0" t="s">
        <v>72</v>
      </c>
      <c r="C49" s="3" t="s">
        <v>76</v>
      </c>
      <c r="D49" s="6"/>
      <c r="E49" s="6"/>
      <c r="F49" s="6"/>
      <c r="G49" s="7"/>
      <c r="H49" s="0" t="str">
        <f aca="false">IF(D49="","open",IF(E49="","unsourced","answered"))</f>
        <v>open</v>
      </c>
    </row>
    <row r="50" customFormat="false" ht="25.5" hidden="false" customHeight="true" outlineLevel="0" collapsed="false">
      <c r="A50" s="0" t="n">
        <v>49</v>
      </c>
      <c r="B50" s="0" t="s">
        <v>72</v>
      </c>
      <c r="C50" s="3" t="s">
        <v>77</v>
      </c>
      <c r="D50" s="6"/>
      <c r="E50" s="6"/>
      <c r="F50" s="6"/>
      <c r="G50" s="7"/>
      <c r="H50" s="0" t="str">
        <f aca="false">IF(D50="","open",IF(E50="","unsourced","answered"))</f>
        <v>open</v>
      </c>
    </row>
    <row r="51" customFormat="false" ht="15" hidden="false" customHeight="true" outlineLevel="0" collapsed="false">
      <c r="A51" s="0" t="n">
        <v>50</v>
      </c>
      <c r="B51" s="0" t="s">
        <v>72</v>
      </c>
      <c r="C51" s="3" t="s">
        <v>78</v>
      </c>
      <c r="D51" s="6"/>
      <c r="E51" s="6"/>
      <c r="F51" s="6"/>
      <c r="G51" s="7"/>
      <c r="H51" s="0" t="str">
        <f aca="false">IF(D51="","open",IF(E51="","unsourced","answered"))</f>
        <v>open</v>
      </c>
    </row>
    <row r="52" customFormat="false" ht="15" hidden="false" customHeight="true" outlineLevel="0" collapsed="false">
      <c r="A52" s="0" t="n">
        <v>51</v>
      </c>
      <c r="B52" s="0" t="s">
        <v>79</v>
      </c>
      <c r="C52" s="3" t="s">
        <v>80</v>
      </c>
      <c r="D52" s="6"/>
      <c r="E52" s="6"/>
      <c r="F52" s="6"/>
      <c r="G52" s="7"/>
      <c r="H52" s="0" t="str">
        <f aca="false">IF(D52="","open",IF(E52="","unsourced","answered"))</f>
        <v>open</v>
      </c>
    </row>
    <row r="53" customFormat="false" ht="25.5" hidden="false" customHeight="true" outlineLevel="0" collapsed="false">
      <c r="A53" s="0" t="n">
        <v>52</v>
      </c>
      <c r="B53" s="0" t="s">
        <v>79</v>
      </c>
      <c r="C53" s="3" t="s">
        <v>81</v>
      </c>
      <c r="D53" s="6"/>
      <c r="E53" s="6"/>
      <c r="F53" s="6"/>
      <c r="G53" s="7"/>
      <c r="H53" s="0" t="str">
        <f aca="false">IF(D53="","open",IF(E53="","unsourced","answered"))</f>
        <v>open</v>
      </c>
    </row>
    <row r="54" customFormat="false" ht="15" hidden="false" customHeight="true" outlineLevel="0" collapsed="false">
      <c r="A54" s="0" t="n">
        <v>53</v>
      </c>
      <c r="B54" s="0" t="s">
        <v>79</v>
      </c>
      <c r="C54" s="3" t="s">
        <v>82</v>
      </c>
      <c r="D54" s="6"/>
      <c r="E54" s="6"/>
      <c r="F54" s="6"/>
      <c r="G54" s="7"/>
      <c r="H54" s="0" t="str">
        <f aca="false">IF(D54="","open",IF(E54="","unsourced","answered"))</f>
        <v>open</v>
      </c>
    </row>
    <row r="55" customFormat="false" ht="25.5" hidden="false" customHeight="true" outlineLevel="0" collapsed="false">
      <c r="A55" s="0" t="n">
        <v>54</v>
      </c>
      <c r="B55" s="0" t="s">
        <v>79</v>
      </c>
      <c r="C55" s="3" t="s">
        <v>83</v>
      </c>
      <c r="D55" s="6"/>
      <c r="E55" s="6"/>
      <c r="F55" s="6"/>
      <c r="G55" s="7"/>
      <c r="H55" s="0" t="str">
        <f aca="false">IF(D55="","open",IF(E55="","unsourced","answered"))</f>
        <v>open</v>
      </c>
    </row>
    <row r="56" customFormat="false" ht="15" hidden="false" customHeight="true" outlineLevel="0" collapsed="false">
      <c r="A56" s="0" t="n">
        <v>55</v>
      </c>
      <c r="B56" s="0" t="s">
        <v>79</v>
      </c>
      <c r="C56" s="3" t="s">
        <v>84</v>
      </c>
      <c r="D56" s="6"/>
      <c r="E56" s="6"/>
      <c r="F56" s="6"/>
      <c r="G56" s="7"/>
      <c r="H56" s="0" t="str">
        <f aca="false">IF(D56="","open",IF(E56="","unsourced","answered"))</f>
        <v>open</v>
      </c>
    </row>
    <row r="57" customFormat="false" ht="15" hidden="false" customHeight="true" outlineLevel="0" collapsed="false">
      <c r="A57" s="0" t="n">
        <v>56</v>
      </c>
      <c r="B57" s="0" t="s">
        <v>79</v>
      </c>
      <c r="C57" s="3" t="s">
        <v>85</v>
      </c>
      <c r="D57" s="6"/>
      <c r="E57" s="6"/>
      <c r="F57" s="6"/>
      <c r="G57" s="7"/>
      <c r="H57" s="0" t="str">
        <f aca="false">IF(D57="","open",IF(E57="","unsourced","answered"))</f>
        <v>open</v>
      </c>
    </row>
    <row r="58" customFormat="false" ht="15" hidden="false" customHeight="true" outlineLevel="0" collapsed="false">
      <c r="A58" s="0" t="n">
        <v>57</v>
      </c>
      <c r="B58" s="0" t="s">
        <v>79</v>
      </c>
      <c r="C58" s="3" t="s">
        <v>86</v>
      </c>
      <c r="D58" s="6"/>
      <c r="E58" s="6"/>
      <c r="F58" s="6"/>
      <c r="G58" s="7"/>
      <c r="H58" s="0" t="str">
        <f aca="false">IF(D58="","open",IF(E58="","unsourced","answered"))</f>
        <v>open</v>
      </c>
    </row>
    <row r="59" customFormat="false" ht="15" hidden="false" customHeight="true" outlineLevel="0" collapsed="false">
      <c r="A59" s="0" t="n">
        <v>58</v>
      </c>
      <c r="B59" s="0" t="s">
        <v>79</v>
      </c>
      <c r="C59" s="3" t="s">
        <v>87</v>
      </c>
      <c r="D59" s="6"/>
      <c r="E59" s="6"/>
      <c r="F59" s="6"/>
      <c r="G59" s="7"/>
      <c r="H59" s="0" t="str">
        <f aca="false">IF(D59="","open",IF(E59="","unsourced","answered"))</f>
        <v>open</v>
      </c>
    </row>
    <row r="60" customFormat="false" ht="25.5" hidden="false" customHeight="true" outlineLevel="0" collapsed="false">
      <c r="A60" s="0" t="n">
        <v>59</v>
      </c>
      <c r="B60" s="0" t="s">
        <v>88</v>
      </c>
      <c r="C60" s="3" t="s">
        <v>89</v>
      </c>
      <c r="D60" s="6"/>
      <c r="E60" s="6"/>
      <c r="F60" s="6"/>
      <c r="G60" s="7"/>
      <c r="H60" s="0" t="str">
        <f aca="false">IF(D60="","open",IF(E60="","unsourced","answered"))</f>
        <v>open</v>
      </c>
    </row>
    <row r="61" customFormat="false" ht="15" hidden="false" customHeight="true" outlineLevel="0" collapsed="false">
      <c r="A61" s="0" t="n">
        <v>60</v>
      </c>
      <c r="B61" s="0" t="s">
        <v>88</v>
      </c>
      <c r="C61" s="3" t="s">
        <v>90</v>
      </c>
      <c r="D61" s="6"/>
      <c r="E61" s="6"/>
      <c r="F61" s="6"/>
      <c r="G61" s="7"/>
      <c r="H61" s="0" t="str">
        <f aca="false">IF(D61="","open",IF(E61="","unsourced","answered"))</f>
        <v>open</v>
      </c>
    </row>
    <row r="62" customFormat="false" ht="15" hidden="false" customHeight="true" outlineLevel="0" collapsed="false">
      <c r="A62" s="0" t="n">
        <v>61</v>
      </c>
      <c r="B62" s="0" t="s">
        <v>88</v>
      </c>
      <c r="C62" s="3" t="s">
        <v>91</v>
      </c>
      <c r="D62" s="6"/>
      <c r="E62" s="6"/>
      <c r="F62" s="6"/>
      <c r="G62" s="7"/>
      <c r="H62" s="0" t="str">
        <f aca="false">IF(D62="","open",IF(E62="","unsourced","answered"))</f>
        <v>open</v>
      </c>
    </row>
    <row r="63" customFormat="false" ht="25.5" hidden="false" customHeight="true" outlineLevel="0" collapsed="false">
      <c r="A63" s="0" t="n">
        <v>62</v>
      </c>
      <c r="B63" s="0" t="s">
        <v>88</v>
      </c>
      <c r="C63" s="3" t="s">
        <v>92</v>
      </c>
      <c r="D63" s="6"/>
      <c r="E63" s="6"/>
      <c r="F63" s="6"/>
      <c r="G63" s="7"/>
      <c r="H63" s="0" t="str">
        <f aca="false">IF(D63="","open",IF(E63="","unsourced","answered"))</f>
        <v>open</v>
      </c>
    </row>
    <row r="64" customFormat="false" ht="15" hidden="false" customHeight="true" outlineLevel="0" collapsed="false">
      <c r="A64" s="0" t="n">
        <v>63</v>
      </c>
      <c r="B64" s="0" t="s">
        <v>88</v>
      </c>
      <c r="C64" s="3" t="s">
        <v>93</v>
      </c>
      <c r="D64" s="6"/>
      <c r="E64" s="6"/>
      <c r="F64" s="6"/>
      <c r="G64" s="7"/>
      <c r="H64" s="0" t="str">
        <f aca="false">IF(D64="","open",IF(E64="","unsourced","answered"))</f>
        <v>open</v>
      </c>
    </row>
    <row r="65" customFormat="false" ht="25.5" hidden="false" customHeight="true" outlineLevel="0" collapsed="false">
      <c r="A65" s="0" t="n">
        <v>64</v>
      </c>
      <c r="B65" s="0" t="s">
        <v>88</v>
      </c>
      <c r="C65" s="3" t="s">
        <v>94</v>
      </c>
      <c r="D65" s="6"/>
      <c r="E65" s="6"/>
      <c r="F65" s="6"/>
      <c r="G65" s="7"/>
      <c r="H65" s="0" t="str">
        <f aca="false">IF(D65="","open",IF(E65="","unsourced","answered"))</f>
        <v>open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8"/>
  </cols>
  <sheetData>
    <row r="1" customFormat="false" ht="16.15" hidden="false" customHeight="false" outlineLevel="0" collapsed="false">
      <c r="A1" s="8" t="s">
        <v>95</v>
      </c>
    </row>
    <row r="2" customFormat="false" ht="15" hidden="false" customHeight="false" outlineLevel="0" collapsed="false">
      <c r="A2" s="2" t="s">
        <v>96</v>
      </c>
    </row>
    <row r="4" customFormat="false" ht="15" hidden="false" customHeight="false" outlineLevel="0" collapsed="false">
      <c r="A4" s="9" t="s">
        <v>97</v>
      </c>
      <c r="B4" s="10" t="n">
        <f aca="false">COUNTA(Checklist!C2:C65)</f>
        <v>64</v>
      </c>
      <c r="C4" s="2" t="s">
        <v>98</v>
      </c>
    </row>
    <row r="5" customFormat="false" ht="15" hidden="false" customHeight="false" outlineLevel="0" collapsed="false">
      <c r="A5" s="9" t="s">
        <v>99</v>
      </c>
      <c r="B5" s="10" t="n">
        <f aca="false">COUNTIF(Checklist!H2:H65,"answered")</f>
        <v>0</v>
      </c>
      <c r="C5" s="2" t="s">
        <v>100</v>
      </c>
    </row>
    <row r="6" customFormat="false" ht="15" hidden="false" customHeight="false" outlineLevel="0" collapsed="false">
      <c r="A6" s="9" t="s">
        <v>101</v>
      </c>
      <c r="B6" s="10" t="n">
        <f aca="false">COUNTIF(Checklist!H2:H65,"unsourced")</f>
        <v>0</v>
      </c>
      <c r="C6" s="2" t="s">
        <v>102</v>
      </c>
    </row>
    <row r="7" customFormat="false" ht="15" hidden="false" customHeight="false" outlineLevel="0" collapsed="false">
      <c r="A7" s="9" t="s">
        <v>103</v>
      </c>
      <c r="B7" s="10" t="n">
        <f aca="false">COUNTIF(Checklist!H2:H65,"open")</f>
        <v>64</v>
      </c>
      <c r="C7" s="2"/>
    </row>
    <row r="8" customFormat="false" ht="15" hidden="false" customHeight="false" outlineLevel="0" collapsed="false">
      <c r="A8" s="9" t="s">
        <v>104</v>
      </c>
      <c r="B8" s="11" t="n">
        <f aca="false">B5/B4</f>
        <v>0</v>
      </c>
      <c r="C8" s="2" t="s">
        <v>105</v>
      </c>
    </row>
    <row r="10" customFormat="false" ht="15" hidden="false" customHeight="false" outlineLevel="0" collapsed="false">
      <c r="A10" s="4" t="s">
        <v>106</v>
      </c>
    </row>
    <row r="11" customFormat="false" ht="15" hidden="false" customHeight="false" outlineLevel="0" collapsed="false">
      <c r="A11" s="5" t="s">
        <v>16</v>
      </c>
      <c r="B11" s="5" t="s">
        <v>107</v>
      </c>
      <c r="C11" s="5" t="s">
        <v>108</v>
      </c>
    </row>
    <row r="12" customFormat="false" ht="15" hidden="false" customHeight="false" outlineLevel="0" collapsed="false">
      <c r="A12" s="0" t="s">
        <v>23</v>
      </c>
      <c r="B12" s="0" t="n">
        <f aca="false">COUNTIF(Checklist!B2:B65,A12)</f>
        <v>12</v>
      </c>
      <c r="C12" s="0" t="n">
        <f aca="false">COUNTIFS(Checklist!B2:B65,A12,Checklist!H2:H65,"answered")</f>
        <v>0</v>
      </c>
    </row>
    <row r="13" customFormat="false" ht="15" hidden="false" customHeight="false" outlineLevel="0" collapsed="false">
      <c r="A13" s="0" t="s">
        <v>36</v>
      </c>
      <c r="B13" s="0" t="n">
        <f aca="false">COUNTIF(Checklist!B2:B65,A13)</f>
        <v>8</v>
      </c>
      <c r="C13" s="0" t="n">
        <f aca="false">COUNTIFS(Checklist!B2:B65,A13,Checklist!H2:H65,"answered")</f>
        <v>0</v>
      </c>
    </row>
    <row r="14" customFormat="false" ht="15" hidden="false" customHeight="false" outlineLevel="0" collapsed="false">
      <c r="A14" s="0" t="s">
        <v>45</v>
      </c>
      <c r="B14" s="0" t="n">
        <f aca="false">COUNTIF(Checklist!B2:B65,A14)</f>
        <v>11</v>
      </c>
      <c r="C14" s="0" t="n">
        <f aca="false">COUNTIFS(Checklist!B2:B65,A14,Checklist!H2:H65,"answered")</f>
        <v>0</v>
      </c>
    </row>
    <row r="15" customFormat="false" ht="15" hidden="false" customHeight="false" outlineLevel="0" collapsed="false">
      <c r="A15" s="0" t="s">
        <v>57</v>
      </c>
      <c r="B15" s="0" t="n">
        <f aca="false">COUNTIF(Checklist!B2:B65,A15)</f>
        <v>5</v>
      </c>
      <c r="C15" s="0" t="n">
        <f aca="false">COUNTIFS(Checklist!B2:B65,A15,Checklist!H2:H65,"answered")</f>
        <v>0</v>
      </c>
    </row>
    <row r="16" customFormat="false" ht="15" hidden="false" customHeight="false" outlineLevel="0" collapsed="false">
      <c r="A16" s="0" t="s">
        <v>63</v>
      </c>
      <c r="B16" s="0" t="n">
        <f aca="false">COUNTIF(Checklist!B2:B65,A16)</f>
        <v>8</v>
      </c>
      <c r="C16" s="0" t="n">
        <f aca="false">COUNTIFS(Checklist!B2:B65,A16,Checklist!H2:H65,"answered")</f>
        <v>0</v>
      </c>
    </row>
    <row r="17" customFormat="false" ht="15" hidden="false" customHeight="false" outlineLevel="0" collapsed="false">
      <c r="A17" s="0" t="s">
        <v>72</v>
      </c>
      <c r="B17" s="0" t="n">
        <f aca="false">COUNTIF(Checklist!B2:B65,A17)</f>
        <v>6</v>
      </c>
      <c r="C17" s="0" t="n">
        <f aca="false">COUNTIFS(Checklist!B2:B65,A17,Checklist!H2:H65,"answered")</f>
        <v>0</v>
      </c>
    </row>
    <row r="18" customFormat="false" ht="15" hidden="false" customHeight="false" outlineLevel="0" collapsed="false">
      <c r="A18" s="0" t="s">
        <v>79</v>
      </c>
      <c r="B18" s="0" t="n">
        <f aca="false">COUNTIF(Checklist!B2:B65,A18)</f>
        <v>8</v>
      </c>
      <c r="C18" s="0" t="n">
        <f aca="false">COUNTIFS(Checklist!B2:B65,A18,Checklist!H2:H65,"answered")</f>
        <v>0</v>
      </c>
    </row>
    <row r="19" customFormat="false" ht="15" hidden="false" customHeight="false" outlineLevel="0" collapsed="false">
      <c r="A19" s="0" t="s">
        <v>88</v>
      </c>
      <c r="B19" s="0" t="n">
        <f aca="false">COUNTIF(Checklist!B2:B65,A19)</f>
        <v>6</v>
      </c>
      <c r="C19" s="0" t="n">
        <f aca="false">COUNTIFS(Checklist!B2:B65,A19,Checklist!H2:H65,"answered")</f>
        <v>0</v>
      </c>
    </row>
    <row r="20" customFormat="false" ht="15" hidden="false" customHeight="false" outlineLevel="0" collapsed="false">
      <c r="A20" s="9" t="s">
        <v>109</v>
      </c>
      <c r="B20" s="9" t="n">
        <f aca="false">SUM(B12:B19)</f>
        <v>64</v>
      </c>
      <c r="C20" s="9" t="n">
        <f aca="false">SUM(C12:C19)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2026-08-24T07:51:42Z</dcterms:created>
  <dc:creator>openpyxl</dc:creator>
  <dc:description/>
  <dc:language>en-US</dc:language>
  <cp:lastModifiedBy/>
  <dcterms:modified xsi:type="dcterms:W3CDTF">2026-08-24T07:51:42Z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